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029"/>
  <workbookPr defaultThemeVersion="166925"/>
  <mc:AlternateContent xmlns:mc="http://schemas.openxmlformats.org/markup-compatibility/2006">
    <mc:Choice Requires="x15">
      <x15ac:absPath xmlns:x15ac="http://schemas.microsoft.com/office/spreadsheetml/2010/11/ac" url="F:\"/>
    </mc:Choice>
  </mc:AlternateContent>
  <xr:revisionPtr revIDLastSave="0" documentId="13_ncr:1_{B26CB3E2-848B-42F0-80D7-C54843F167DC}" xr6:coauthVersionLast="45" xr6:coauthVersionMax="45" xr10:uidLastSave="{00000000-0000-0000-0000-000000000000}"/>
  <bookViews>
    <workbookView xWindow="-96" yWindow="-96" windowWidth="23232" windowHeight="12552" xr2:uid="{29B62A28-3179-4C05-B6DF-50FAD8B44556}"/>
  </bookViews>
  <sheets>
    <sheet name="1 - Instruktionen" sheetId="5" r:id="rId1"/>
    <sheet name="2 - Beurteilung &amp; Bewertung" sheetId="3" r:id="rId2"/>
    <sheet name="3 - Gesamtauswertung" sheetId="7" r:id="rId3"/>
    <sheet name="Bewertungsauswahl" sheetId="4" state="hidden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38" i="7" l="1"/>
  <c r="G32" i="3"/>
  <c r="B34" i="3"/>
  <c r="B33" i="3"/>
  <c r="B32" i="3"/>
  <c r="B45" i="7" l="1"/>
  <c r="B44" i="7" a="1"/>
  <c r="B44" i="7" s="1"/>
  <c r="C4" i="7"/>
  <c r="G29" i="3"/>
  <c r="G30" i="3"/>
  <c r="G31" i="3"/>
  <c r="D40" i="7" l="1"/>
  <c r="D39" i="7"/>
  <c r="D37" i="7"/>
  <c r="D36" i="7"/>
  <c r="C45" i="3"/>
  <c r="B45" i="3"/>
  <c r="C37" i="3"/>
  <c r="B37" i="3"/>
  <c r="C26" i="3"/>
  <c r="B26" i="3"/>
  <c r="C18" i="3"/>
  <c r="B18" i="3"/>
  <c r="C10" i="3"/>
  <c r="B10" i="3"/>
  <c r="B37" i="7"/>
  <c r="C37" i="7"/>
  <c r="B38" i="7"/>
  <c r="C38" i="7"/>
  <c r="B39" i="7"/>
  <c r="C39" i="7"/>
  <c r="B40" i="7"/>
  <c r="C40" i="7"/>
  <c r="C36" i="7"/>
  <c r="B36" i="7"/>
  <c r="B13" i="7"/>
  <c r="E12" i="7"/>
  <c r="B31" i="3" l="1"/>
  <c r="B30" i="3"/>
  <c r="B29" i="3"/>
  <c r="B48" i="3"/>
  <c r="B42" i="3"/>
  <c r="B27" i="3"/>
  <c r="B23" i="3"/>
  <c r="B11" i="3"/>
  <c r="E51" i="3"/>
  <c r="G50" i="3"/>
  <c r="G49" i="3"/>
  <c r="G48" i="3"/>
  <c r="G47" i="3"/>
  <c r="G46" i="3"/>
  <c r="E43" i="3"/>
  <c r="G42" i="3"/>
  <c r="G41" i="3"/>
  <c r="G40" i="3"/>
  <c r="G39" i="3"/>
  <c r="G38" i="3"/>
  <c r="E35" i="3"/>
  <c r="G34" i="3"/>
  <c r="G33" i="3"/>
  <c r="G28" i="3"/>
  <c r="G27" i="3"/>
  <c r="E24" i="3"/>
  <c r="G23" i="3"/>
  <c r="G22" i="3"/>
  <c r="G21" i="3"/>
  <c r="G20" i="3"/>
  <c r="G19" i="3"/>
  <c r="G12" i="3"/>
  <c r="G13" i="3"/>
  <c r="G14" i="3"/>
  <c r="G15" i="3"/>
  <c r="G11" i="3"/>
  <c r="E16" i="3"/>
  <c r="B47" i="3" l="1"/>
  <c r="B49" i="3"/>
  <c r="B50" i="3"/>
  <c r="G51" i="3"/>
  <c r="F11" i="7" s="1"/>
  <c r="G11" i="7" s="1"/>
  <c r="B46" i="3"/>
  <c r="B21" i="3"/>
  <c r="B12" i="3"/>
  <c r="B28" i="3"/>
  <c r="B13" i="3"/>
  <c r="B19" i="3"/>
  <c r="B14" i="3"/>
  <c r="B38" i="3"/>
  <c r="B20" i="3"/>
  <c r="B15" i="3"/>
  <c r="G43" i="3"/>
  <c r="F10" i="7" s="1"/>
  <c r="G10" i="7" s="1"/>
  <c r="B39" i="3"/>
  <c r="B40" i="3"/>
  <c r="B22" i="3"/>
  <c r="B41" i="3"/>
  <c r="G35" i="3"/>
  <c r="F9" i="7" s="1"/>
  <c r="G9" i="7" s="1"/>
  <c r="G16" i="3"/>
  <c r="F7" i="7" s="1"/>
  <c r="G7" i="7" s="1"/>
  <c r="G24" i="3"/>
  <c r="F8" i="7" s="1"/>
  <c r="G8" i="7" s="1"/>
  <c r="G12" i="7" l="1"/>
  <c r="F33" i="7" l="1"/>
  <c r="E33" i="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<sst xmlns="http://schemas.openxmlformats.org/spreadsheetml/2006/main" count="99" uniqueCount="82">
  <si>
    <t>Gewichtung</t>
  </si>
  <si>
    <t>Bewertung gewichtet</t>
  </si>
  <si>
    <t>Politisches System</t>
  </si>
  <si>
    <t>Nachhaltige Entwicklung</t>
  </si>
  <si>
    <t>Prozess</t>
  </si>
  <si>
    <t>- Ortsname, Strassen und Wappen
- Vereine &amp; Feierlichkeiten
- Ortsbürger &amp; Forst</t>
  </si>
  <si>
    <t>- Einwohnerrat &amp; Wahlkreise
- Stadtrat, Departementssystem
- Stadtteilkommissionen</t>
  </si>
  <si>
    <t>- Verwaltungsorganisation
- Schulorganisation
- Personelles
- Finanzielles</t>
  </si>
  <si>
    <t>- Standortförderung
- Räumliche Entwicklung
- Schlüsselprojekte</t>
  </si>
  <si>
    <t>- Zusammenarbeit vs. Zusammenschluss
- Umsetzung</t>
  </si>
  <si>
    <t>Themenbereich</t>
  </si>
  <si>
    <t>Meine Bewertung</t>
  </si>
  <si>
    <t>Wert</t>
  </si>
  <si>
    <t>Beschreibung</t>
  </si>
  <si>
    <t>Dienstleistungen &amp; Finanzen</t>
  </si>
  <si>
    <t>Gewichtung
in %</t>
  </si>
  <si>
    <t>…können schulergänzende Tagesstrukturen / Tagesschule einfacher realisiert werden?</t>
  </si>
  <si>
    <t>Wie ist das Beurteilunsformular zu verstehen…</t>
  </si>
  <si>
    <t>Mit der Erstellung der Bewertung (Punkt 2), kann eine persönliche Beurteilung rechnerisch hergestellt werden.</t>
  </si>
  <si>
    <t>In der Zusammenfassung wird dann die gewichtete Beurteilung dargestellt</t>
  </si>
  <si>
    <t>JA - Fusion erzeugt deutliche Vorteile für Densbüren</t>
  </si>
  <si>
    <t>NEIN - Fusion wirkt sich sehr negativ für Densbüren aus</t>
  </si>
  <si>
    <t>JA - Fusion wäre eher vorteilhaft für Densbüren</t>
  </si>
  <si>
    <t xml:space="preserve">Fusion bringt keine erkennbaren Auswirkungen </t>
  </si>
  <si>
    <t>NEIN - Fusion wäre eher nachteilig für Densbüren</t>
  </si>
  <si>
    <t>Die Bewertung kann in den gelb markierten Feldern in ganzen Zahlen vorgenommen werden (-2 bis +2).</t>
  </si>
  <si>
    <t>Aufbau</t>
  </si>
  <si>
    <t>Auswertung</t>
  </si>
  <si>
    <t>Beurteilung und Bewertung</t>
  </si>
  <si>
    <t xml:space="preserve">Auf Grund Ihrer Bewertung der Detailfragen resultiert eine gewichtete Gesamtbewertung von </t>
  </si>
  <si>
    <t>Ihre Beurteilung</t>
  </si>
  <si>
    <t>Ihre Bewertung
 basierend Detailfragen</t>
  </si>
  <si>
    <t>Bewertung gewichtet
 nach Thema</t>
  </si>
  <si>
    <t>Zusammenfassung und gewichteter Beitrag zur Gesamtwertung</t>
  </si>
  <si>
    <t>Begründung für Bewertung</t>
  </si>
  <si>
    <t>Ihre Begründungen pro Themenbereich</t>
  </si>
  <si>
    <t>Begründen Sie mit Stichworten Ihre Bewertung in dem gelb markierten Feld.</t>
  </si>
  <si>
    <r>
      <t>Gemeindeleben</t>
    </r>
    <r>
      <rPr>
        <sz val="10"/>
        <color theme="0"/>
        <rFont val="Calibri"/>
        <family val="2"/>
        <scheme val="minor"/>
      </rPr>
      <t xml:space="preserve"> (Identität)</t>
    </r>
  </si>
  <si>
    <t>…kann das lokale Kulturangebot (Vereine, Anlässe) weiterentwickelt werden?</t>
  </si>
  <si>
    <t>Bei einer allfälligen Fusion der Gemeinde Densbüren mit einer anderen "Gemeinde/Partnerin" …</t>
  </si>
  <si>
    <t>…ensteht ein besserer Nutzen aus der neuen OBG für die Ortsbürgergemeinde und die Einwohner?</t>
  </si>
  <si>
    <t>…wirkt sich die Leistungsfähigkeit (Professionalität, Stellvertretung, Nachfolgeregelung) wie folgt aus?</t>
  </si>
  <si>
    <t>…bleibt der Verwaltungsstandort in der Gemeinde erhalten?</t>
  </si>
  <si>
    <t>…bleibt das Bauamt in der Gemeinde erhalten?</t>
  </si>
  <si>
    <t>…können Verwaltungsdienstleistungen generell für die Einwohnerinnen/-er verbessert werden?</t>
  </si>
  <si>
    <t>…bleibt der Feuerwehrstandort in der Gemeinde erhalten?</t>
  </si>
  <si>
    <t>…bleiben Schulstandort (Kindergarten bis Mittelstufe) erhalten?</t>
  </si>
  <si>
    <t>…verbessern sich die Finanzen und jede Bürgerin/Bürger kann davon profitieren (Steuerfuss)?</t>
  </si>
  <si>
    <t>…kann Densbüren von räumlichen Entwicklungsmassnahmen profitieren?</t>
  </si>
  <si>
    <t>…ist die Umsetzung von Schlüsselprojekten wie öffentl. Verkehr, Digitalisierung etc. einfacher?</t>
  </si>
  <si>
    <t>…kann Densbüren von einem grösseren Gestaltungs- und Entscheidungsspielraum profitieren?</t>
  </si>
  <si>
    <t>…bietet die Fusion gegenüber einem Zusammenarbeitsmodell mehr Vorteile oder Nachteile?</t>
  </si>
  <si>
    <t>Bitte erfassen Sie Ihre Bewertung und begründen Sie diese in Stichworten in den gelb markierten Zellen.</t>
  </si>
  <si>
    <t>Pro Thema sind zu beurteilende Fragen aufgeführt ob sich eine allfällige Fusion positiv oder negativ für Densbüren auswirkt.</t>
  </si>
  <si>
    <t>von</t>
  </si>
  <si>
    <r>
      <t xml:space="preserve">- aus allen mit </t>
    </r>
    <r>
      <rPr>
        <b/>
        <sz val="10"/>
        <color theme="1"/>
        <rFont val="Calibri"/>
        <family val="2"/>
        <scheme val="minor"/>
      </rPr>
      <t>&lt; 0</t>
    </r>
    <r>
      <rPr>
        <sz val="10"/>
        <color theme="1"/>
        <rFont val="Calibri"/>
        <family val="2"/>
        <scheme val="minor"/>
      </rPr>
      <t xml:space="preserve"> bewerteten Themen und Einzelfragen lassen sich </t>
    </r>
    <r>
      <rPr>
        <b/>
        <sz val="10"/>
        <color theme="1"/>
        <rFont val="Calibri"/>
        <family val="2"/>
        <scheme val="minor"/>
      </rPr>
      <t>Argumente gegen die Fusion</t>
    </r>
    <r>
      <rPr>
        <sz val="10"/>
        <color theme="1"/>
        <rFont val="Calibri"/>
        <family val="2"/>
        <scheme val="minor"/>
      </rPr>
      <t xml:space="preserve"> herleiten</t>
    </r>
  </si>
  <si>
    <r>
      <t xml:space="preserve">- aus allen mit </t>
    </r>
    <r>
      <rPr>
        <b/>
        <sz val="10"/>
        <color theme="1"/>
        <rFont val="Calibri"/>
        <family val="2"/>
        <scheme val="minor"/>
      </rPr>
      <t>&gt; 0</t>
    </r>
    <r>
      <rPr>
        <sz val="10"/>
        <color theme="1"/>
        <rFont val="Calibri"/>
        <family val="2"/>
        <scheme val="minor"/>
      </rPr>
      <t xml:space="preserve"> bewerteten Themen und Einzelfragen lassen sich </t>
    </r>
    <r>
      <rPr>
        <b/>
        <sz val="10"/>
        <color theme="1"/>
        <rFont val="Calibri"/>
        <family val="2"/>
        <scheme val="minor"/>
      </rPr>
      <t>Argumente für die Fusion</t>
    </r>
    <r>
      <rPr>
        <sz val="10"/>
        <color theme="1"/>
        <rFont val="Calibri"/>
        <family val="2"/>
        <scheme val="minor"/>
      </rPr>
      <t xml:space="preserve"> herleiten</t>
    </r>
  </si>
  <si>
    <t>Jede Frage und jedes Thema ist mit einem %-Wert gewichtet und stellt damit die Relevanz für Densbüren dar.</t>
  </si>
  <si>
    <t xml:space="preserve">Dateiname &amp; Speicherort  </t>
  </si>
  <si>
    <t>www.densbueren.ch</t>
  </si>
  <si>
    <t>Wie würde sich die Situation (vorteilhaft/nachteilig) bei einer möglichen Fusion für die Gemeinde Densbüren mit einer anderen Partnerin auswirken?</t>
  </si>
  <si>
    <t>..bleiben die Ortsnamen Densbüren/Asp und die Strassennamen unverändert erhalten?</t>
  </si>
  <si>
    <t>…bedeutet dies (Chancen/Risiken) erweiterte Angebote für Jugend &amp; Alter?</t>
  </si>
  <si>
    <t>Vorname/Name</t>
  </si>
  <si>
    <t>Das Beurteilungsformular ist der Einfachheit wegen analog der Themenstruktur der "Ergebnisse des Zukunftraums" aufgebaut (Themen 1-5)</t>
  </si>
  <si>
    <t>www.zukunftsraumaarau.ch</t>
  </si>
  <si>
    <t>Als Grundlage für Ihre Beurteilung stehen Ihnen die Resultate aus den "Ergebnissen der Fusionsanalyse" zur Verfügung.</t>
  </si>
  <si>
    <t>…kann die Gemeindegrenzenüberschreitende Zusammenarbeit einfacher gestärkt werden?</t>
  </si>
  <si>
    <t>…hat dies Auswirkungen auf die Verfügbarkeit geeigneter Behördenmitglieder?</t>
  </si>
  <si>
    <t>…hat dies Auswirkungen auf die Verfügbarkeit geeigneter Kommissionsmitglieder?</t>
  </si>
  <si>
    <t>…verbessert/verschlechtert sich die Einflussnahme jeder einzelnen Stimme jeder Einwohnerin/-er?</t>
  </si>
  <si>
    <t>…ist die Einflussnahme an der Gestaltung und Weiterentwicklung der "Gemeinde" sichergestellt?</t>
  </si>
  <si>
    <t>…wird das Klumpenrisiko (Steuern/Ausgaben) reduziert und die Planungssicherheit dadurch erhöht?</t>
  </si>
  <si>
    <t>…ermöglicht diese sinkende Gebühren (Wasser, Abwasser, Kehricht etc.) für jede Bürgerin/-er?</t>
  </si>
  <si>
    <t>…wirkt sich das auf die Standortsichtbarkeit (Sichtbarkeit nach Aussen) von Densbüren aus?</t>
  </si>
  <si>
    <t>…kann Densbüren an Standortattraktivität (Steuerbelastung, Dienstleistungen etc.) gewinnen?</t>
  </si>
  <si>
    <t>…werden die Anliegen von Densbüren im Fusionsprozess berücksichtigt?</t>
  </si>
  <si>
    <t>…kann Densbüren die Ziellösung 'neue Kantonshauptstadt' aktiv mitgestalten?</t>
  </si>
  <si>
    <t>…können vorhandene Resourcen (Personal, Infrastruktur etc.) effizienter genutzt werden?</t>
  </si>
  <si>
    <t xml:space="preserve">
Gemeinde Denbsüren</t>
  </si>
  <si>
    <t>Dieses Beurteilungsformular und die daraus resultierende gewichtete Auswertung soll eine weitere Hilfestellung für Ihre Entscheidungsfindung sein.</t>
  </si>
  <si>
    <t>Detaillierte Zwischenberichte, Anaysen, Auswertungen, Erklärvideos etc. sind online verfügbar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</si>
</sst>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rgb="FF70AD47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0"/>
      <name val="Calibri"/>
      <family val="2"/>
      <scheme val="minor"/>
    </font>
    <font>
      <sz val="10"/>
      <color rgb="FFFF0000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0"/>
      <color theme="10"/>
      <name val="Calibri"/>
      <family val="2"/>
      <scheme val="minor"/>
    </font>
    <font>
      <sz val="10"/>
      <color theme="10"/>
      <name val="Calibri"/>
      <family val="2"/>
      <scheme val="minor"/>
    </font>
    <font>
      <sz val="8"/>
      <color theme="0" tint="-0.499984740745262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70AD47"/>
        <bgColor indexed="64"/>
      </patternFill>
    </fill>
    <fill>
      <patternFill patternType="solid">
        <fgColor rgb="FFE2F0D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</fills>
  <borders count="28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 tint="-0.14999847407452621"/>
      </top>
      <bottom style="thin">
        <color theme="0" tint="-0.14999847407452621"/>
      </bottom>
      <diagonal/>
    </border>
    <border>
      <left/>
      <right/>
      <top/>
      <bottom style="thin">
        <color theme="0" tint="-0.14999847407452621"/>
      </bottom>
      <diagonal/>
    </border>
    <border>
      <left style="thin">
        <color theme="0" tint="-0.249977111117893"/>
      </left>
      <right/>
      <top style="thin">
        <color theme="0" tint="-0.249977111117893"/>
      </top>
      <bottom style="thin">
        <color theme="0"/>
      </bottom>
      <diagonal/>
    </border>
    <border>
      <left/>
      <right/>
      <top style="thin">
        <color theme="0" tint="-0.249977111117893"/>
      </top>
      <bottom style="thin">
        <color theme="0"/>
      </bottom>
      <diagonal/>
    </border>
    <border>
      <left/>
      <right/>
      <top style="thin">
        <color theme="0" tint="-0.249977111117893"/>
      </top>
      <bottom/>
      <diagonal/>
    </border>
    <border>
      <left/>
      <right style="thin">
        <color theme="0" tint="-0.249977111117893"/>
      </right>
      <top style="thin">
        <color theme="0" tint="-0.249977111117893"/>
      </top>
      <bottom/>
      <diagonal/>
    </border>
    <border>
      <left style="thin">
        <color theme="0" tint="-0.249977111117893"/>
      </left>
      <right/>
      <top/>
      <bottom/>
      <diagonal/>
    </border>
    <border>
      <left/>
      <right style="thin">
        <color theme="0" tint="-0.249977111117893"/>
      </right>
      <top/>
      <bottom/>
      <diagonal/>
    </border>
    <border>
      <left style="thin">
        <color theme="0" tint="-0.249977111117893"/>
      </left>
      <right/>
      <top/>
      <bottom style="thin">
        <color theme="0" tint="-0.249977111117893"/>
      </bottom>
      <diagonal/>
    </border>
    <border>
      <left/>
      <right/>
      <top/>
      <bottom style="thin">
        <color theme="0" tint="-0.249977111117893"/>
      </bottom>
      <diagonal/>
    </border>
    <border>
      <left/>
      <right style="thin">
        <color theme="0" tint="-0.249977111117893"/>
      </right>
      <top/>
      <bottom style="thin">
        <color theme="0" tint="-0.249977111117893"/>
      </bottom>
      <diagonal/>
    </border>
    <border>
      <left style="thin">
        <color theme="0" tint="-0.249977111117893"/>
      </left>
      <right/>
      <top style="thin">
        <color theme="0" tint="-0.249977111117893"/>
      </top>
      <bottom style="thin">
        <color theme="0" tint="-0.249977111117893"/>
      </bottom>
      <diagonal/>
    </border>
    <border>
      <left/>
      <right/>
      <top style="thin">
        <color theme="0" tint="-0.249977111117893"/>
      </top>
      <bottom style="thin">
        <color theme="0" tint="-0.249977111117893"/>
      </bottom>
      <diagonal/>
    </border>
    <border>
      <left/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/>
      </bottom>
      <diagonal/>
    </border>
    <border>
      <left/>
      <right/>
      <top style="thin">
        <color theme="0" tint="-0.499984740745262"/>
      </top>
      <bottom style="thin">
        <color theme="0"/>
      </bottom>
      <diagonal/>
    </border>
    <border>
      <left/>
      <right/>
      <top style="thin">
        <color theme="0" tint="-0.499984740745262"/>
      </top>
      <bottom/>
      <diagonal/>
    </border>
    <border>
      <left/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/>
      <top/>
      <bottom/>
      <diagonal/>
    </border>
    <border>
      <left/>
      <right style="thin">
        <color theme="0" tint="-0.499984740745262"/>
      </right>
      <top/>
      <bottom/>
      <diagonal/>
    </border>
    <border>
      <left style="thin">
        <color theme="0" tint="-0.499984740745262"/>
      </left>
      <right/>
      <top/>
      <bottom style="thin">
        <color theme="0" tint="-0.499984740745262"/>
      </bottom>
      <diagonal/>
    </border>
    <border>
      <left/>
      <right/>
      <top/>
      <bottom style="thin">
        <color theme="0" tint="-0.499984740745262"/>
      </bottom>
      <diagonal/>
    </border>
    <border>
      <left/>
      <right style="thin">
        <color theme="0" tint="-0.499984740745262"/>
      </right>
      <top/>
      <bottom style="thin">
        <color theme="0" tint="-0.499984740745262"/>
      </bottom>
      <diagonal/>
    </border>
  </borders>
  <cellStyleXfs count="3">
    <xf numFmtId="0" fontId="0" fillId="0" borderId="0"/>
    <xf numFmtId="9" fontId="3" fillId="0" borderId="0" applyFont="0" applyFill="0" applyBorder="0" applyAlignment="0" applyProtection="0"/>
    <xf numFmtId="0" fontId="10" fillId="0" borderId="0" applyNumberFormat="0" applyFill="0" applyBorder="0" applyAlignment="0" applyProtection="0"/>
  </cellStyleXfs>
  <cellXfs count="104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0" fontId="0" fillId="5" borderId="1" xfId="0" applyFill="1" applyBorder="1" applyAlignment="1">
      <alignment horizontal="center"/>
    </xf>
    <xf numFmtId="0" fontId="0" fillId="5" borderId="1" xfId="0" applyFill="1" applyBorder="1"/>
    <xf numFmtId="0" fontId="0" fillId="0" borderId="1" xfId="0" applyBorder="1" applyAlignment="1">
      <alignment horizontal="center"/>
    </xf>
    <xf numFmtId="0" fontId="5" fillId="0" borderId="0" xfId="0" applyFont="1"/>
    <xf numFmtId="0" fontId="4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0" fillId="0" borderId="1" xfId="0" quotePrefix="1" applyFill="1" applyBorder="1"/>
    <xf numFmtId="0" fontId="5" fillId="0" borderId="0" xfId="0" applyFont="1" applyAlignment="1">
      <alignment horizontal="right"/>
    </xf>
    <xf numFmtId="0" fontId="5" fillId="0" borderId="0" xfId="0" applyFont="1" applyAlignment="1">
      <alignment horizontal="center" vertical="center"/>
    </xf>
    <xf numFmtId="0" fontId="5" fillId="5" borderId="0" xfId="0" applyFont="1" applyFill="1" applyAlignment="1">
      <alignment horizontal="left" vertical="top"/>
    </xf>
    <xf numFmtId="0" fontId="5" fillId="5" borderId="0" xfId="0" applyFont="1" applyFill="1" applyAlignment="1">
      <alignment vertical="top"/>
    </xf>
    <xf numFmtId="0" fontId="5" fillId="5" borderId="0" xfId="0" applyFont="1" applyFill="1" applyAlignment="1">
      <alignment horizontal="center" vertical="top" wrapText="1"/>
    </xf>
    <xf numFmtId="0" fontId="2" fillId="3" borderId="2" xfId="0" applyFont="1" applyFill="1" applyBorder="1" applyAlignment="1">
      <alignment horizontal="left" vertical="top"/>
    </xf>
    <xf numFmtId="0" fontId="2" fillId="3" borderId="3" xfId="0" applyFont="1" applyFill="1" applyBorder="1" applyAlignment="1">
      <alignment horizontal="left" vertical="top"/>
    </xf>
    <xf numFmtId="0" fontId="5" fillId="4" borderId="4" xfId="0" quotePrefix="1" applyFont="1" applyFill="1" applyBorder="1" applyAlignment="1">
      <alignment horizontal="left" vertical="top" wrapText="1"/>
    </xf>
    <xf numFmtId="9" fontId="5" fillId="0" borderId="0" xfId="1" applyFont="1" applyAlignment="1">
      <alignment horizontal="center" vertical="center"/>
    </xf>
    <xf numFmtId="2" fontId="5" fillId="0" borderId="0" xfId="0" applyNumberFormat="1" applyFont="1" applyAlignment="1">
      <alignment horizontal="center" vertical="center"/>
    </xf>
    <xf numFmtId="0" fontId="5" fillId="0" borderId="0" xfId="0" applyFont="1" applyAlignment="1">
      <alignment horizontal="left" vertical="top"/>
    </xf>
    <xf numFmtId="0" fontId="2" fillId="3" borderId="0" xfId="0" applyFont="1" applyFill="1" applyAlignment="1">
      <alignment horizontal="left" vertical="top"/>
    </xf>
    <xf numFmtId="0" fontId="5" fillId="4" borderId="0" xfId="0" quotePrefix="1" applyFont="1" applyFill="1" applyAlignment="1">
      <alignment horizontal="left" vertical="top" wrapText="1"/>
    </xf>
    <xf numFmtId="0" fontId="1" fillId="0" borderId="0" xfId="0" applyFont="1" applyAlignment="1">
      <alignment horizontal="center" vertical="center"/>
    </xf>
    <xf numFmtId="9" fontId="5" fillId="5" borderId="0" xfId="0" applyNumberFormat="1" applyFont="1" applyFill="1" applyAlignment="1">
      <alignment horizontal="center" vertical="center"/>
    </xf>
    <xf numFmtId="2" fontId="5" fillId="5" borderId="0" xfId="0" applyNumberFormat="1" applyFont="1" applyFill="1" applyAlignment="1">
      <alignment horizontal="center" vertical="center"/>
    </xf>
    <xf numFmtId="2" fontId="7" fillId="5" borderId="0" xfId="0" applyNumberFormat="1" applyFont="1" applyFill="1" applyAlignment="1">
      <alignment horizontal="center" vertical="center"/>
    </xf>
    <xf numFmtId="0" fontId="5" fillId="0" borderId="0" xfId="0" applyFont="1" applyAlignment="1">
      <alignment horizontal="left"/>
    </xf>
    <xf numFmtId="0" fontId="5" fillId="0" borderId="0" xfId="0" applyFont="1" applyAlignment="1">
      <alignment horizontal="left" vertical="center"/>
    </xf>
    <xf numFmtId="2" fontId="7" fillId="4" borderId="0" xfId="0" applyNumberFormat="1" applyFont="1" applyFill="1" applyAlignment="1">
      <alignment horizontal="center" vertical="center"/>
    </xf>
    <xf numFmtId="0" fontId="7" fillId="0" borderId="0" xfId="0" applyFont="1" applyAlignment="1">
      <alignment horizontal="left"/>
    </xf>
    <xf numFmtId="0" fontId="1" fillId="0" borderId="0" xfId="0" applyFont="1" applyAlignment="1">
      <alignment horizontal="left"/>
    </xf>
    <xf numFmtId="0" fontId="7" fillId="0" borderId="0" xfId="0" applyFont="1"/>
    <xf numFmtId="0" fontId="5" fillId="0" borderId="6" xfId="0" applyFont="1" applyBorder="1" applyAlignment="1">
      <alignment horizontal="left" vertical="top" wrapText="1"/>
    </xf>
    <xf numFmtId="0" fontId="5" fillId="0" borderId="0" xfId="0" applyFont="1" applyAlignment="1">
      <alignment horizontal="left" vertical="top" wrapText="1"/>
    </xf>
    <xf numFmtId="0" fontId="5" fillId="0" borderId="5" xfId="0" applyFont="1" applyBorder="1" applyAlignment="1">
      <alignment horizontal="left" vertical="top" wrapText="1"/>
    </xf>
    <xf numFmtId="0" fontId="5" fillId="6" borderId="0" xfId="0" applyFont="1" applyFill="1" applyAlignment="1">
      <alignment horizontal="left"/>
    </xf>
    <xf numFmtId="0" fontId="5" fillId="6" borderId="0" xfId="0" applyFont="1" applyFill="1"/>
    <xf numFmtId="0" fontId="5" fillId="6" borderId="0" xfId="0" applyFont="1" applyFill="1" applyAlignment="1">
      <alignment horizontal="center" vertical="center"/>
    </xf>
    <xf numFmtId="0" fontId="1" fillId="6" borderId="0" xfId="0" applyFont="1" applyFill="1" applyBorder="1" applyAlignment="1">
      <alignment horizontal="left"/>
    </xf>
    <xf numFmtId="0" fontId="1" fillId="6" borderId="0" xfId="0" applyFont="1" applyFill="1"/>
    <xf numFmtId="0" fontId="1" fillId="6" borderId="0" xfId="0" applyFont="1" applyFill="1" applyAlignment="1">
      <alignment horizontal="center" vertical="center"/>
    </xf>
    <xf numFmtId="0" fontId="0" fillId="6" borderId="0" xfId="0" applyFont="1" applyFill="1"/>
    <xf numFmtId="0" fontId="0" fillId="6" borderId="0" xfId="0" applyFont="1" applyFill="1" applyAlignment="1">
      <alignment horizontal="left"/>
    </xf>
    <xf numFmtId="0" fontId="11" fillId="6" borderId="0" xfId="2" applyFont="1" applyFill="1" applyAlignment="1">
      <alignment horizontal="right"/>
    </xf>
    <xf numFmtId="0" fontId="7" fillId="6" borderId="0" xfId="0" applyFont="1" applyFill="1" applyAlignment="1">
      <alignment horizontal="left"/>
    </xf>
    <xf numFmtId="0" fontId="7" fillId="6" borderId="0" xfId="0" applyFont="1" applyFill="1"/>
    <xf numFmtId="0" fontId="5" fillId="6" borderId="1" xfId="0" quotePrefix="1" applyFont="1" applyFill="1" applyBorder="1" applyAlignment="1">
      <alignment horizontal="left" indent="1"/>
    </xf>
    <xf numFmtId="0" fontId="5" fillId="6" borderId="0" xfId="0" quotePrefix="1" applyFont="1" applyFill="1"/>
    <xf numFmtId="0" fontId="13" fillId="0" borderId="0" xfId="0" applyFont="1" applyAlignment="1">
      <alignment horizontal="left"/>
    </xf>
    <xf numFmtId="0" fontId="13" fillId="0" borderId="0" xfId="0" applyFont="1"/>
    <xf numFmtId="0" fontId="5" fillId="6" borderId="0" xfId="0" applyFont="1" applyFill="1" applyAlignment="1">
      <alignment horizontal="right"/>
    </xf>
    <xf numFmtId="0" fontId="9" fillId="6" borderId="0" xfId="0" applyFont="1" applyFill="1" applyAlignment="1">
      <alignment horizontal="left"/>
    </xf>
    <xf numFmtId="9" fontId="5" fillId="6" borderId="0" xfId="1" applyFont="1" applyFill="1" applyBorder="1" applyAlignment="1">
      <alignment horizontal="center" vertical="center"/>
    </xf>
    <xf numFmtId="0" fontId="5" fillId="2" borderId="0" xfId="0" applyFont="1" applyFill="1" applyBorder="1" applyAlignment="1" applyProtection="1">
      <alignment horizontal="center" vertical="center"/>
      <protection locked="0"/>
    </xf>
    <xf numFmtId="2" fontId="5" fillId="6" borderId="0" xfId="0" applyNumberFormat="1" applyFont="1" applyFill="1" applyBorder="1" applyAlignment="1">
      <alignment horizontal="center" vertical="center"/>
    </xf>
    <xf numFmtId="0" fontId="8" fillId="3" borderId="7" xfId="0" applyFont="1" applyFill="1" applyBorder="1" applyAlignment="1">
      <alignment horizontal="left" vertical="top"/>
    </xf>
    <xf numFmtId="0" fontId="8" fillId="3" borderId="8" xfId="0" applyFont="1" applyFill="1" applyBorder="1" applyAlignment="1">
      <alignment horizontal="left" vertical="top"/>
    </xf>
    <xf numFmtId="0" fontId="5" fillId="3" borderId="9" xfId="0" applyFont="1" applyFill="1" applyBorder="1"/>
    <xf numFmtId="0" fontId="5" fillId="4" borderId="11" xfId="0" applyFont="1" applyFill="1" applyBorder="1" applyAlignment="1">
      <alignment horizontal="center"/>
    </xf>
    <xf numFmtId="0" fontId="5" fillId="4" borderId="13" xfId="0" applyFont="1" applyFill="1" applyBorder="1" applyAlignment="1">
      <alignment horizontal="center"/>
    </xf>
    <xf numFmtId="9" fontId="5" fillId="6" borderId="14" xfId="1" applyFont="1" applyFill="1" applyBorder="1" applyAlignment="1">
      <alignment horizontal="center" vertical="center"/>
    </xf>
    <xf numFmtId="0" fontId="5" fillId="2" borderId="14" xfId="0" applyFont="1" applyFill="1" applyBorder="1" applyAlignment="1" applyProtection="1">
      <alignment horizontal="center" vertical="center"/>
      <protection locked="0"/>
    </xf>
    <xf numFmtId="2" fontId="5" fillId="6" borderId="14" xfId="0" applyNumberFormat="1" applyFont="1" applyFill="1" applyBorder="1" applyAlignment="1">
      <alignment horizontal="center" vertical="center"/>
    </xf>
    <xf numFmtId="0" fontId="8" fillId="3" borderId="19" xfId="0" applyFont="1" applyFill="1" applyBorder="1" applyAlignment="1">
      <alignment horizontal="left" vertical="top"/>
    </xf>
    <xf numFmtId="0" fontId="8" fillId="3" borderId="20" xfId="0" applyFont="1" applyFill="1" applyBorder="1" applyAlignment="1">
      <alignment horizontal="left" vertical="top"/>
    </xf>
    <xf numFmtId="0" fontId="5" fillId="3" borderId="21" xfId="0" applyFont="1" applyFill="1" applyBorder="1"/>
    <xf numFmtId="0" fontId="5" fillId="4" borderId="23" xfId="0" applyFont="1" applyFill="1" applyBorder="1" applyAlignment="1">
      <alignment horizontal="center"/>
    </xf>
    <xf numFmtId="0" fontId="5" fillId="4" borderId="25" xfId="0" applyFont="1" applyFill="1" applyBorder="1" applyAlignment="1">
      <alignment horizontal="center"/>
    </xf>
    <xf numFmtId="9" fontId="5" fillId="6" borderId="26" xfId="1" applyFont="1" applyFill="1" applyBorder="1" applyAlignment="1">
      <alignment horizontal="center" vertical="center"/>
    </xf>
    <xf numFmtId="0" fontId="5" fillId="2" borderId="26" xfId="0" applyFont="1" applyFill="1" applyBorder="1" applyAlignment="1" applyProtection="1">
      <alignment horizontal="center" vertical="center"/>
      <protection locked="0"/>
    </xf>
    <xf numFmtId="2" fontId="5" fillId="6" borderId="26" xfId="0" applyNumberFormat="1" applyFont="1" applyFill="1" applyBorder="1" applyAlignment="1">
      <alignment horizontal="center" vertical="center"/>
    </xf>
    <xf numFmtId="0" fontId="5" fillId="7" borderId="21" xfId="0" applyFont="1" applyFill="1" applyBorder="1" applyAlignment="1">
      <alignment horizontal="center" vertical="center"/>
    </xf>
    <xf numFmtId="9" fontId="5" fillId="7" borderId="13" xfId="1" applyFont="1" applyFill="1" applyBorder="1" applyAlignment="1">
      <alignment horizontal="center" vertical="center"/>
    </xf>
    <xf numFmtId="0" fontId="5" fillId="7" borderId="14" xfId="0" applyFont="1" applyFill="1" applyBorder="1" applyAlignment="1">
      <alignment horizontal="center" vertical="center"/>
    </xf>
    <xf numFmtId="2" fontId="7" fillId="7" borderId="14" xfId="0" applyNumberFormat="1" applyFont="1" applyFill="1" applyBorder="1" applyAlignment="1">
      <alignment horizontal="center" vertical="center"/>
    </xf>
    <xf numFmtId="0" fontId="5" fillId="7" borderId="9" xfId="0" applyFont="1" applyFill="1" applyBorder="1" applyAlignment="1">
      <alignment horizontal="center" vertical="center"/>
    </xf>
    <xf numFmtId="9" fontId="5" fillId="7" borderId="16" xfId="1" applyFont="1" applyFill="1" applyBorder="1" applyAlignment="1">
      <alignment horizontal="center" vertical="center"/>
    </xf>
    <xf numFmtId="0" fontId="5" fillId="7" borderId="17" xfId="0" applyFont="1" applyFill="1" applyBorder="1" applyAlignment="1">
      <alignment horizontal="center" vertical="center"/>
    </xf>
    <xf numFmtId="2" fontId="7" fillId="7" borderId="17" xfId="0" applyNumberFormat="1" applyFont="1" applyFill="1" applyBorder="1" applyAlignment="1">
      <alignment horizontal="center" vertical="center"/>
    </xf>
    <xf numFmtId="0" fontId="5" fillId="4" borderId="0" xfId="0" applyFont="1" applyFill="1" applyBorder="1" applyAlignment="1">
      <alignment horizontal="left"/>
    </xf>
    <xf numFmtId="0" fontId="12" fillId="6" borderId="0" xfId="2" applyFont="1" applyFill="1" applyAlignment="1">
      <alignment horizontal="left"/>
    </xf>
    <xf numFmtId="0" fontId="5" fillId="6" borderId="0" xfId="0" applyFont="1" applyFill="1" applyAlignment="1">
      <alignment horizontal="left" vertical="top" wrapText="1"/>
    </xf>
    <xf numFmtId="0" fontId="12" fillId="6" borderId="0" xfId="2" applyFont="1" applyFill="1" applyAlignment="1">
      <alignment horizontal="right"/>
    </xf>
    <xf numFmtId="0" fontId="5" fillId="4" borderId="14" xfId="0" applyFont="1" applyFill="1" applyBorder="1" applyAlignment="1">
      <alignment horizontal="left"/>
    </xf>
    <xf numFmtId="0" fontId="5" fillId="4" borderId="0" xfId="0" applyFont="1" applyFill="1" applyBorder="1" applyAlignment="1">
      <alignment horizontal="left"/>
    </xf>
    <xf numFmtId="0" fontId="5" fillId="2" borderId="0" xfId="0" applyFont="1" applyFill="1" applyBorder="1" applyAlignment="1" applyProtection="1">
      <alignment horizontal="left"/>
      <protection locked="0"/>
    </xf>
    <xf numFmtId="0" fontId="5" fillId="4" borderId="26" xfId="0" applyFont="1" applyFill="1" applyBorder="1" applyAlignment="1">
      <alignment horizontal="left"/>
    </xf>
    <xf numFmtId="0" fontId="5" fillId="0" borderId="0" xfId="0" applyFont="1" applyAlignment="1">
      <alignment horizontal="left"/>
    </xf>
    <xf numFmtId="14" fontId="13" fillId="0" borderId="0" xfId="0" applyNumberFormat="1" applyFont="1" applyAlignment="1">
      <alignment horizontal="left"/>
    </xf>
    <xf numFmtId="0" fontId="13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5" fillId="0" borderId="6" xfId="0" applyFont="1" applyBorder="1" applyAlignment="1">
      <alignment horizontal="left" vertical="top" wrapText="1" shrinkToFit="1"/>
    </xf>
    <xf numFmtId="0" fontId="5" fillId="6" borderId="0" xfId="0" applyFont="1" applyFill="1" applyAlignment="1"/>
    <xf numFmtId="0" fontId="1" fillId="6" borderId="0" xfId="0" applyFont="1" applyFill="1" applyAlignment="1"/>
    <xf numFmtId="49" fontId="5" fillId="7" borderId="22" xfId="0" applyNumberFormat="1" applyFont="1" applyFill="1" applyBorder="1" applyAlignment="1">
      <alignment horizontal="left" vertical="top"/>
    </xf>
    <xf numFmtId="49" fontId="5" fillId="2" borderId="24" xfId="0" applyNumberFormat="1" applyFont="1" applyFill="1" applyBorder="1" applyAlignment="1" applyProtection="1">
      <alignment horizontal="left" vertical="top"/>
      <protection locked="0"/>
    </xf>
    <xf numFmtId="49" fontId="5" fillId="2" borderId="27" xfId="0" applyNumberFormat="1" applyFont="1" applyFill="1" applyBorder="1" applyAlignment="1" applyProtection="1">
      <alignment horizontal="left" vertical="top"/>
      <protection locked="0"/>
    </xf>
    <xf numFmtId="49" fontId="5" fillId="7" borderId="15" xfId="0" applyNumberFormat="1" applyFont="1" applyFill="1" applyBorder="1" applyAlignment="1">
      <alignment horizontal="left" vertical="top"/>
    </xf>
    <xf numFmtId="49" fontId="5" fillId="6" borderId="0" xfId="0" applyNumberFormat="1" applyFont="1" applyFill="1" applyAlignment="1">
      <alignment horizontal="left" vertical="top"/>
    </xf>
    <xf numFmtId="49" fontId="5" fillId="7" borderId="10" xfId="0" applyNumberFormat="1" applyFont="1" applyFill="1" applyBorder="1" applyAlignment="1">
      <alignment horizontal="left" vertical="top"/>
    </xf>
    <xf numFmtId="49" fontId="5" fillId="2" borderId="12" xfId="0" applyNumberFormat="1" applyFont="1" applyFill="1" applyBorder="1" applyAlignment="1" applyProtection="1">
      <alignment horizontal="left" vertical="top"/>
      <protection locked="0"/>
    </xf>
    <xf numFmtId="49" fontId="5" fillId="2" borderId="15" xfId="0" applyNumberFormat="1" applyFont="1" applyFill="1" applyBorder="1" applyAlignment="1" applyProtection="1">
      <alignment horizontal="left" vertical="top"/>
      <protection locked="0"/>
    </xf>
    <xf numFmtId="49" fontId="5" fillId="7" borderId="18" xfId="0" applyNumberFormat="1" applyFont="1" applyFill="1" applyBorder="1" applyAlignment="1">
      <alignment horizontal="left" vertical="top"/>
    </xf>
  </cellXfs>
  <cellStyles count="3">
    <cellStyle name="Link" xfId="2" builtinId="8"/>
    <cellStyle name="Prozent" xfId="1" builtinId="5"/>
    <cellStyle name="Standard" xfId="0" builtinId="0"/>
  </cellStyles>
  <dxfs count="2"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</dxfs>
  <tableStyles count="0" defaultTableStyle="TableStyleMedium2" defaultPivotStyle="PivotStyleLight16"/>
  <colors>
    <mruColors>
      <color rgb="FFE2F0D9"/>
      <color rgb="FF70AD47"/>
      <color rgb="FFFF8181"/>
      <color rgb="FFF39A63"/>
      <color rgb="FFFFFF85"/>
      <color rgb="FFFFFF61"/>
      <color rgb="FF7DC7FF"/>
      <color rgb="FFFF7979"/>
      <color rgb="FFAF79FF"/>
      <color rgb="FF66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'3 - Gesamtauswertung'!$G$6</c:f>
              <c:strCache>
                <c:ptCount val="1"/>
                <c:pt idx="0">
                  <c:v>Bewertung gewichtet
 nach Thema</c:v>
                </c:pt>
              </c:strCache>
            </c:strRef>
          </c:tx>
          <c:spPr>
            <a:solidFill>
              <a:schemeClr val="accent6"/>
            </a:solidFill>
            <a:ln>
              <a:solidFill>
                <a:schemeClr val="accent6"/>
              </a:solidFill>
            </a:ln>
            <a:effectLst/>
          </c:spPr>
          <c:invertIfNegative val="0"/>
          <c:cat>
            <c:strRef>
              <c:f>'3 - Gesamtauswertung'!$C$7:$C$11</c:f>
              <c:strCache>
                <c:ptCount val="5"/>
                <c:pt idx="0">
                  <c:v>Gemeindeleben (Identität)</c:v>
                </c:pt>
                <c:pt idx="1">
                  <c:v>Politisches System</c:v>
                </c:pt>
                <c:pt idx="2">
                  <c:v>Dienstleistungen &amp; Finanzen</c:v>
                </c:pt>
                <c:pt idx="3">
                  <c:v>Nachhaltige Entwicklung</c:v>
                </c:pt>
                <c:pt idx="4">
                  <c:v>Prozess</c:v>
                </c:pt>
              </c:strCache>
            </c:strRef>
          </c:cat>
          <c:val>
            <c:numRef>
              <c:f>'3 - Gesamtauswertung'!$G$7:$G$11</c:f>
              <c:numCache>
                <c:formatCode>0.00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393-4039-AFC5-F2E2FB95D9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1172217312"/>
        <c:axId val="1280909152"/>
      </c:barChart>
      <c:catAx>
        <c:axId val="1172217312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280909152"/>
        <c:crosses val="autoZero"/>
        <c:auto val="1"/>
        <c:lblAlgn val="ctr"/>
        <c:lblOffset val="100"/>
        <c:noMultiLvlLbl val="0"/>
      </c:catAx>
      <c:valAx>
        <c:axId val="1280909152"/>
        <c:scaling>
          <c:orientation val="minMax"/>
          <c:max val="2"/>
          <c:min val="-2"/>
        </c:scaling>
        <c:delete val="0"/>
        <c:axPos val="t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_ ;[Red]\-0.00\ 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1722173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40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>
        <a:solidFill>
          <a:schemeClr val="phClr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emf"/><Relationship Id="rId2" Type="http://schemas.openxmlformats.org/officeDocument/2006/relationships/image" Target="../media/image2.png"/><Relationship Id="rId1" Type="http://schemas.openxmlformats.org/officeDocument/2006/relationships/image" Target="../media/image1.emf"/><Relationship Id="rId5" Type="http://schemas.openxmlformats.org/officeDocument/2006/relationships/image" Target="../media/image5.emf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emf"/><Relationship Id="rId1" Type="http://schemas.openxmlformats.org/officeDocument/2006/relationships/image" Target="../media/image4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6.emf"/><Relationship Id="rId2" Type="http://schemas.openxmlformats.org/officeDocument/2006/relationships/chart" Target="../charts/chart1.xml"/><Relationship Id="rId1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27781</xdr:colOff>
      <xdr:row>31</xdr:row>
      <xdr:rowOff>86824</xdr:rowOff>
    </xdr:from>
    <xdr:to>
      <xdr:col>11</xdr:col>
      <xdr:colOff>479114</xdr:colOff>
      <xdr:row>35</xdr:row>
      <xdr:rowOff>150812</xdr:rowOff>
    </xdr:to>
    <xdr:pic>
      <xdr:nvPicPr>
        <xdr:cNvPr id="16" name="Grafik 15">
          <a:extLst>
            <a:ext uri="{FF2B5EF4-FFF2-40B4-BE49-F238E27FC236}">
              <a16:creationId xmlns:a16="http://schemas.microsoft.com/office/drawing/2014/main" id="{7F453D5E-78D6-4BEF-BB2F-96AEC188D41B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r="20151"/>
        <a:stretch/>
      </xdr:blipFill>
      <xdr:spPr bwMode="auto">
        <a:xfrm>
          <a:off x="377031" y="5492262"/>
          <a:ext cx="7595083" cy="794238"/>
        </a:xfrm>
        <a:prstGeom prst="rect">
          <a:avLst/>
        </a:prstGeom>
        <a:solidFill>
          <a:schemeClr val="bg1"/>
        </a:solidFill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</xdr:pic>
    <xdr:clientData/>
  </xdr:twoCellAnchor>
  <xdr:twoCellAnchor editAs="oneCell">
    <xdr:from>
      <xdr:col>2</xdr:col>
      <xdr:colOff>63</xdr:colOff>
      <xdr:row>11</xdr:row>
      <xdr:rowOff>73097</xdr:rowOff>
    </xdr:from>
    <xdr:to>
      <xdr:col>6</xdr:col>
      <xdr:colOff>60960</xdr:colOff>
      <xdr:row>21</xdr:row>
      <xdr:rowOff>1793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A5DA1BB3-1FB1-466E-86EC-5DFA787422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50583" y="1810457"/>
          <a:ext cx="3230817" cy="1757496"/>
        </a:xfrm>
        <a:prstGeom prst="rect">
          <a:avLst/>
        </a:prstGeom>
      </xdr:spPr>
    </xdr:pic>
    <xdr:clientData/>
  </xdr:twoCellAnchor>
  <xdr:twoCellAnchor editAs="oneCell">
    <xdr:from>
      <xdr:col>2</xdr:col>
      <xdr:colOff>37879</xdr:colOff>
      <xdr:row>26</xdr:row>
      <xdr:rowOff>94056</xdr:rowOff>
    </xdr:from>
    <xdr:to>
      <xdr:col>5</xdr:col>
      <xdr:colOff>532777</xdr:colOff>
      <xdr:row>31</xdr:row>
      <xdr:rowOff>23812</xdr:rowOff>
    </xdr:to>
    <xdr:pic>
      <xdr:nvPicPr>
        <xdr:cNvPr id="6" name="Grafik 5">
          <a:extLst>
            <a:ext uri="{FF2B5EF4-FFF2-40B4-BE49-F238E27FC236}">
              <a16:creationId xmlns:a16="http://schemas.microsoft.com/office/drawing/2014/main" id="{9268882F-6E89-4250-A15C-1AD7964EEB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7129" y="4618431"/>
          <a:ext cx="2876148" cy="810819"/>
        </a:xfrm>
        <a:prstGeom prst="rect">
          <a:avLst/>
        </a:prstGeom>
        <a:solidFill>
          <a:schemeClr val="bg1"/>
        </a:solidFill>
        <a:ln>
          <a:solidFill>
            <a:srgbClr val="FFC000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</xdr:pic>
    <xdr:clientData/>
  </xdr:twoCellAnchor>
  <xdr:twoCellAnchor>
    <xdr:from>
      <xdr:col>7</xdr:col>
      <xdr:colOff>627063</xdr:colOff>
      <xdr:row>32</xdr:row>
      <xdr:rowOff>32544</xdr:rowOff>
    </xdr:from>
    <xdr:to>
      <xdr:col>7</xdr:col>
      <xdr:colOff>628809</xdr:colOff>
      <xdr:row>35</xdr:row>
      <xdr:rowOff>27781</xdr:rowOff>
    </xdr:to>
    <xdr:cxnSp macro="">
      <xdr:nvCxnSpPr>
        <xdr:cNvPr id="8" name="Gerader Verbinder 7">
          <a:extLst>
            <a:ext uri="{FF2B5EF4-FFF2-40B4-BE49-F238E27FC236}">
              <a16:creationId xmlns:a16="http://schemas.microsoft.com/office/drawing/2014/main" id="{7463482D-7E94-420D-A495-40EA7A787574}"/>
            </a:ext>
          </a:extLst>
        </xdr:cNvPr>
        <xdr:cNvCxnSpPr/>
      </xdr:nvCxnSpPr>
      <xdr:spPr>
        <a:xfrm flipH="1">
          <a:off x="4945063" y="5620544"/>
          <a:ext cx="1746" cy="542925"/>
        </a:xfrm>
        <a:prstGeom prst="line">
          <a:avLst/>
        </a:prstGeom>
      </xdr:spPr>
      <xdr:style>
        <a:lnRef idx="3">
          <a:schemeClr val="accent4"/>
        </a:lnRef>
        <a:fillRef idx="0">
          <a:schemeClr val="accent4"/>
        </a:fillRef>
        <a:effectRef idx="2">
          <a:schemeClr val="accent4"/>
        </a:effectRef>
        <a:fontRef idx="minor">
          <a:schemeClr val="tx1"/>
        </a:fontRef>
      </xdr:style>
    </xdr:cxnSp>
    <xdr:clientData/>
  </xdr:twoCellAnchor>
  <xdr:twoCellAnchor>
    <xdr:from>
      <xdr:col>5</xdr:col>
      <xdr:colOff>532777</xdr:colOff>
      <xdr:row>28</xdr:row>
      <xdr:rowOff>166091</xdr:rowOff>
    </xdr:from>
    <xdr:to>
      <xdr:col>7</xdr:col>
      <xdr:colOff>623095</xdr:colOff>
      <xdr:row>33</xdr:row>
      <xdr:rowOff>119064</xdr:rowOff>
    </xdr:to>
    <xdr:cxnSp macro="">
      <xdr:nvCxnSpPr>
        <xdr:cNvPr id="9" name="Gerader Verbinder 8">
          <a:extLst>
            <a:ext uri="{FF2B5EF4-FFF2-40B4-BE49-F238E27FC236}">
              <a16:creationId xmlns:a16="http://schemas.microsoft.com/office/drawing/2014/main" id="{8FAA6B6B-DC62-4BEC-9FB0-33231D047D4A}"/>
            </a:ext>
          </a:extLst>
        </xdr:cNvPr>
        <xdr:cNvCxnSpPr>
          <a:endCxn id="6" idx="3"/>
        </xdr:cNvCxnSpPr>
      </xdr:nvCxnSpPr>
      <xdr:spPr>
        <a:xfrm flipH="1" flipV="1">
          <a:off x="3263277" y="5023841"/>
          <a:ext cx="1677818" cy="865786"/>
        </a:xfrm>
        <a:prstGeom prst="line">
          <a:avLst/>
        </a:prstGeom>
      </xdr:spPr>
      <xdr:style>
        <a:lnRef idx="3">
          <a:schemeClr val="accent4"/>
        </a:lnRef>
        <a:fillRef idx="0">
          <a:schemeClr val="accent4"/>
        </a:fillRef>
        <a:effectRef idx="2">
          <a:schemeClr val="accent4"/>
        </a:effectRef>
        <a:fontRef idx="minor">
          <a:schemeClr val="tx1"/>
        </a:fontRef>
      </xdr:style>
    </xdr:cxnSp>
    <xdr:clientData/>
  </xdr:twoCellAnchor>
  <xdr:twoCellAnchor editAs="oneCell">
    <xdr:from>
      <xdr:col>1</xdr:col>
      <xdr:colOff>7620</xdr:colOff>
      <xdr:row>0</xdr:row>
      <xdr:rowOff>53340</xdr:rowOff>
    </xdr:from>
    <xdr:to>
      <xdr:col>3</xdr:col>
      <xdr:colOff>152012</xdr:colOff>
      <xdr:row>1</xdr:row>
      <xdr:rowOff>121274</xdr:rowOff>
    </xdr:to>
    <xdr:pic>
      <xdr:nvPicPr>
        <xdr:cNvPr id="29" name="Grafik 28">
          <a:extLst>
            <a:ext uri="{FF2B5EF4-FFF2-40B4-BE49-F238E27FC236}">
              <a16:creationId xmlns:a16="http://schemas.microsoft.com/office/drawing/2014/main" id="{F0C4D959-901C-42B4-84C5-04BDFB5EBA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2400" y="53340"/>
          <a:ext cx="1142612" cy="243194"/>
        </a:xfrm>
        <a:prstGeom prst="rect">
          <a:avLst/>
        </a:prstGeom>
      </xdr:spPr>
    </xdr:pic>
    <xdr:clientData/>
  </xdr:twoCellAnchor>
  <xdr:twoCellAnchor>
    <xdr:from>
      <xdr:col>5</xdr:col>
      <xdr:colOff>532777</xdr:colOff>
      <xdr:row>28</xdr:row>
      <xdr:rowOff>166091</xdr:rowOff>
    </xdr:from>
    <xdr:to>
      <xdr:col>9</xdr:col>
      <xdr:colOff>682627</xdr:colOff>
      <xdr:row>33</xdr:row>
      <xdr:rowOff>138908</xdr:rowOff>
    </xdr:to>
    <xdr:cxnSp macro="">
      <xdr:nvCxnSpPr>
        <xdr:cNvPr id="11" name="Gerader Verbinder 10">
          <a:extLst>
            <a:ext uri="{FF2B5EF4-FFF2-40B4-BE49-F238E27FC236}">
              <a16:creationId xmlns:a16="http://schemas.microsoft.com/office/drawing/2014/main" id="{BC443D5F-6A16-4A05-8B47-78BD6C3D27D8}"/>
            </a:ext>
          </a:extLst>
        </xdr:cNvPr>
        <xdr:cNvCxnSpPr>
          <a:endCxn id="6" idx="3"/>
        </xdr:cNvCxnSpPr>
      </xdr:nvCxnSpPr>
      <xdr:spPr>
        <a:xfrm flipH="1" flipV="1">
          <a:off x="3263277" y="5023841"/>
          <a:ext cx="3324850" cy="885630"/>
        </a:xfrm>
        <a:prstGeom prst="line">
          <a:avLst/>
        </a:prstGeom>
      </xdr:spPr>
      <xdr:style>
        <a:lnRef idx="3">
          <a:schemeClr val="accent4"/>
        </a:lnRef>
        <a:fillRef idx="0">
          <a:schemeClr val="accent4"/>
        </a:fillRef>
        <a:effectRef idx="2">
          <a:schemeClr val="accent4"/>
        </a:effectRef>
        <a:fontRef idx="minor">
          <a:schemeClr val="tx1"/>
        </a:fontRef>
      </xdr:style>
    </xdr:cxnSp>
    <xdr:clientData/>
  </xdr:twoCellAnchor>
  <xdr:twoCellAnchor>
    <xdr:from>
      <xdr:col>9</xdr:col>
      <xdr:colOff>677545</xdr:colOff>
      <xdr:row>32</xdr:row>
      <xdr:rowOff>24606</xdr:rowOff>
    </xdr:from>
    <xdr:to>
      <xdr:col>9</xdr:col>
      <xdr:colOff>682625</xdr:colOff>
      <xdr:row>35</xdr:row>
      <xdr:rowOff>27781</xdr:rowOff>
    </xdr:to>
    <xdr:cxnSp macro="">
      <xdr:nvCxnSpPr>
        <xdr:cNvPr id="15" name="Gerader Verbinder 14">
          <a:extLst>
            <a:ext uri="{FF2B5EF4-FFF2-40B4-BE49-F238E27FC236}">
              <a16:creationId xmlns:a16="http://schemas.microsoft.com/office/drawing/2014/main" id="{37F087C4-B474-41F4-A16C-2E2473BBF674}"/>
            </a:ext>
          </a:extLst>
        </xdr:cNvPr>
        <xdr:cNvCxnSpPr/>
      </xdr:nvCxnSpPr>
      <xdr:spPr>
        <a:xfrm>
          <a:off x="6583045" y="5612606"/>
          <a:ext cx="5080" cy="550863"/>
        </a:xfrm>
        <a:prstGeom prst="line">
          <a:avLst/>
        </a:prstGeom>
      </xdr:spPr>
      <xdr:style>
        <a:lnRef idx="3">
          <a:schemeClr val="accent4"/>
        </a:lnRef>
        <a:fillRef idx="0">
          <a:schemeClr val="accent4"/>
        </a:fillRef>
        <a:effectRef idx="2">
          <a:schemeClr val="accent4"/>
        </a:effectRef>
        <a:fontRef idx="minor">
          <a:schemeClr val="tx1"/>
        </a:fontRef>
      </xdr:style>
    </xdr:cxnSp>
    <xdr:clientData/>
  </xdr:twoCellAnchor>
  <xdr:twoCellAnchor editAs="oneCell">
    <xdr:from>
      <xdr:col>9</xdr:col>
      <xdr:colOff>500064</xdr:colOff>
      <xdr:row>37</xdr:row>
      <xdr:rowOff>168954</xdr:rowOff>
    </xdr:from>
    <xdr:to>
      <xdr:col>11</xdr:col>
      <xdr:colOff>437698</xdr:colOff>
      <xdr:row>45</xdr:row>
      <xdr:rowOff>825738</xdr:rowOff>
    </xdr:to>
    <xdr:pic>
      <xdr:nvPicPr>
        <xdr:cNvPr id="14" name="Grafik 13">
          <a:extLst>
            <a:ext uri="{FF2B5EF4-FFF2-40B4-BE49-F238E27FC236}">
              <a16:creationId xmlns:a16="http://schemas.microsoft.com/office/drawing/2014/main" id="{E7604277-32F5-4777-9A1A-A683014B5B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05564" y="6669767"/>
          <a:ext cx="1525134" cy="2117284"/>
        </a:xfrm>
        <a:prstGeom prst="rect">
          <a:avLst/>
        </a:prstGeom>
        <a:solidFill>
          <a:schemeClr val="bg1"/>
        </a:solidFill>
        <a:ln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15628</xdr:colOff>
      <xdr:row>0</xdr:row>
      <xdr:rowOff>49530</xdr:rowOff>
    </xdr:from>
    <xdr:to>
      <xdr:col>2</xdr:col>
      <xdr:colOff>902970</xdr:colOff>
      <xdr:row>1</xdr:row>
      <xdr:rowOff>117464</xdr:rowOff>
    </xdr:to>
    <xdr:pic>
      <xdr:nvPicPr>
        <xdr:cNvPr id="22" name="Grafik 21">
          <a:extLst>
            <a:ext uri="{FF2B5EF4-FFF2-40B4-BE49-F238E27FC236}">
              <a16:creationId xmlns:a16="http://schemas.microsoft.com/office/drawing/2014/main" id="{7347CCD5-2172-4FD1-AE78-A9C8F57B20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0408" y="49530"/>
          <a:ext cx="1142612" cy="243194"/>
        </a:xfrm>
        <a:prstGeom prst="rect">
          <a:avLst/>
        </a:prstGeom>
      </xdr:spPr>
    </xdr:pic>
    <xdr:clientData/>
  </xdr:twoCellAnchor>
  <xdr:twoCellAnchor editAs="oneCell">
    <xdr:from>
      <xdr:col>7</xdr:col>
      <xdr:colOff>1344930</xdr:colOff>
      <xdr:row>1</xdr:row>
      <xdr:rowOff>152400</xdr:rowOff>
    </xdr:from>
    <xdr:to>
      <xdr:col>7</xdr:col>
      <xdr:colOff>4598670</xdr:colOff>
      <xdr:row>4</xdr:row>
      <xdr:rowOff>3683</xdr:rowOff>
    </xdr:to>
    <xdr:pic>
      <xdr:nvPicPr>
        <xdr:cNvPr id="23" name="Grafik 22">
          <a:extLst>
            <a:ext uri="{FF2B5EF4-FFF2-40B4-BE49-F238E27FC236}">
              <a16:creationId xmlns:a16="http://schemas.microsoft.com/office/drawing/2014/main" id="{9B94603A-ABA5-4DEF-AD6F-B0E483EEBB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607040" y="327660"/>
          <a:ext cx="3253740" cy="921893"/>
        </a:xfrm>
        <a:prstGeom prst="rect">
          <a:avLst/>
        </a:prstGeom>
        <a:solidFill>
          <a:schemeClr val="bg1"/>
        </a:solidFill>
        <a:ln>
          <a:solidFill>
            <a:schemeClr val="bg1">
              <a:lumMod val="85000"/>
            </a:schemeClr>
          </a:solidFill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1287780</xdr:colOff>
      <xdr:row>15</xdr:row>
      <xdr:rowOff>34290</xdr:rowOff>
    </xdr:from>
    <xdr:to>
      <xdr:col>6</xdr:col>
      <xdr:colOff>1235711</xdr:colOff>
      <xdr:row>29</xdr:row>
      <xdr:rowOff>41910</xdr:rowOff>
    </xdr:to>
    <xdr:grpSp>
      <xdr:nvGrpSpPr>
        <xdr:cNvPr id="5" name="Gruppieren 4">
          <a:extLst>
            <a:ext uri="{FF2B5EF4-FFF2-40B4-BE49-F238E27FC236}">
              <a16:creationId xmlns:a16="http://schemas.microsoft.com/office/drawing/2014/main" id="{5E7D7933-0020-4A2E-8729-E39A66A7D8E1}"/>
            </a:ext>
          </a:extLst>
        </xdr:cNvPr>
        <xdr:cNvGrpSpPr/>
      </xdr:nvGrpSpPr>
      <xdr:grpSpPr>
        <a:xfrm>
          <a:off x="1687830" y="4857750"/>
          <a:ext cx="7926071" cy="2301240"/>
          <a:chOff x="1691640" y="4865370"/>
          <a:chExt cx="7926071" cy="2301240"/>
        </a:xfrm>
      </xdr:grpSpPr>
      <xdr:sp macro="" textlink="">
        <xdr:nvSpPr>
          <xdr:cNvPr id="6" name="Rechteck 5">
            <a:extLst>
              <a:ext uri="{FF2B5EF4-FFF2-40B4-BE49-F238E27FC236}">
                <a16:creationId xmlns:a16="http://schemas.microsoft.com/office/drawing/2014/main" id="{3670657D-3658-4005-9A03-004628E07944}"/>
              </a:ext>
            </a:extLst>
          </xdr:cNvPr>
          <xdr:cNvSpPr/>
        </xdr:nvSpPr>
        <xdr:spPr>
          <a:xfrm>
            <a:off x="1691640" y="4865370"/>
            <a:ext cx="3950970" cy="2301240"/>
          </a:xfrm>
          <a:prstGeom prst="rect">
            <a:avLst/>
          </a:prstGeom>
          <a:solidFill>
            <a:schemeClr val="accent2">
              <a:lumMod val="20000"/>
              <a:lumOff val="80000"/>
            </a:schemeClr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wrap="square"/>
          <a:lstStyle>
            <a:lvl1pPr marL="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de-DE"/>
          </a:p>
        </xdr:txBody>
      </xdr:sp>
      <xdr:sp macro="" textlink="">
        <xdr:nvSpPr>
          <xdr:cNvPr id="7" name="Rechteck 6">
            <a:extLst>
              <a:ext uri="{FF2B5EF4-FFF2-40B4-BE49-F238E27FC236}">
                <a16:creationId xmlns:a16="http://schemas.microsoft.com/office/drawing/2014/main" id="{E5D7CFE3-A305-47B8-A472-AE3A884D6680}"/>
              </a:ext>
            </a:extLst>
          </xdr:cNvPr>
          <xdr:cNvSpPr/>
        </xdr:nvSpPr>
        <xdr:spPr>
          <a:xfrm>
            <a:off x="5666741" y="4865370"/>
            <a:ext cx="3950970" cy="2301240"/>
          </a:xfrm>
          <a:prstGeom prst="rect">
            <a:avLst/>
          </a:prstGeom>
          <a:solidFill>
            <a:schemeClr val="accent6">
              <a:lumMod val="20000"/>
              <a:lumOff val="80000"/>
            </a:schemeClr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wrap="square"/>
          <a:lstStyle>
            <a:lvl1pPr marL="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de-DE"/>
          </a:p>
        </xdr:txBody>
      </xdr:sp>
    </xdr:grpSp>
    <xdr:clientData/>
  </xdr:twoCellAnchor>
  <xdr:twoCellAnchor editAs="oneCell">
    <xdr:from>
      <xdr:col>1</xdr:col>
      <xdr:colOff>4198</xdr:colOff>
      <xdr:row>0</xdr:row>
      <xdr:rowOff>49530</xdr:rowOff>
    </xdr:from>
    <xdr:to>
      <xdr:col>2</xdr:col>
      <xdr:colOff>891540</xdr:colOff>
      <xdr:row>1</xdr:row>
      <xdr:rowOff>117464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FA0540D2-24FE-42E8-A561-64685E400E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8978" y="49530"/>
          <a:ext cx="1142612" cy="243194"/>
        </a:xfrm>
        <a:prstGeom prst="rect">
          <a:avLst/>
        </a:prstGeom>
      </xdr:spPr>
    </xdr:pic>
    <xdr:clientData/>
  </xdr:twoCellAnchor>
  <xdr:twoCellAnchor>
    <xdr:from>
      <xdr:col>1</xdr:col>
      <xdr:colOff>26671</xdr:colOff>
      <xdr:row>13</xdr:row>
      <xdr:rowOff>47625</xdr:rowOff>
    </xdr:from>
    <xdr:to>
      <xdr:col>7</xdr:col>
      <xdr:colOff>24765</xdr:colOff>
      <xdr:row>30</xdr:row>
      <xdr:rowOff>19050</xdr:rowOff>
    </xdr:to>
    <xdr:graphicFrame macro="">
      <xdr:nvGraphicFramePr>
        <xdr:cNvPr id="3" name="Diagramm 2">
          <a:extLst>
            <a:ext uri="{FF2B5EF4-FFF2-40B4-BE49-F238E27FC236}">
              <a16:creationId xmlns:a16="http://schemas.microsoft.com/office/drawing/2014/main" id="{E95A9DCF-9DE4-4B93-BA2E-DF662BA015A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4</xdr:col>
      <xdr:colOff>1104900</xdr:colOff>
      <xdr:row>1</xdr:row>
      <xdr:rowOff>121920</xdr:rowOff>
    </xdr:from>
    <xdr:to>
      <xdr:col>6</xdr:col>
      <xdr:colOff>1417320</xdr:colOff>
      <xdr:row>3</xdr:row>
      <xdr:rowOff>163703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050D89B9-4DA3-4A2A-A5CE-F52A387A4E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41770" y="297180"/>
          <a:ext cx="3253740" cy="921893"/>
        </a:xfrm>
        <a:prstGeom prst="rect">
          <a:avLst/>
        </a:prstGeom>
        <a:noFill/>
        <a:ln>
          <a:solidFill>
            <a:schemeClr val="bg1">
              <a:lumMod val="85000"/>
            </a:schemeClr>
          </a:solidFill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www.zukunftsraumaarau.ch/" TargetMode="External"/><Relationship Id="rId1" Type="http://schemas.openxmlformats.org/officeDocument/2006/relationships/hyperlink" Target="http://www.densbueren.ch/" TargetMode="External"/><Relationship Id="rId4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1B168F-6898-41F0-AFE2-34C25FC3A9A1}">
  <sheetPr>
    <pageSetUpPr fitToPage="1"/>
  </sheetPr>
  <dimension ref="B1:L46"/>
  <sheetViews>
    <sheetView showGridLines="0" tabSelected="1" zoomScaleNormal="100" workbookViewId="0">
      <pane ySplit="5" topLeftCell="A6" activePane="bottomLeft" state="frozen"/>
      <selection activeCell="D40" sqref="D40"/>
      <selection pane="bottomLeft"/>
    </sheetView>
  </sheetViews>
  <sheetFormatPr baseColWidth="10" defaultColWidth="5.078125E-2" defaultRowHeight="14.4" x14ac:dyDescent="0.55000000000000004"/>
  <cols>
    <col min="1" max="1" width="2" style="42" customWidth="1"/>
    <col min="2" max="2" width="2.83984375" style="43" customWidth="1"/>
    <col min="3" max="11" width="10.9453125" style="42" customWidth="1"/>
    <col min="12" max="12" width="6.62890625" style="42" customWidth="1"/>
    <col min="13" max="16384" width="5.078125E-2" style="42"/>
  </cols>
  <sheetData>
    <row r="1" spans="2:12" s="37" customFormat="1" ht="13.8" customHeight="1" x14ac:dyDescent="0.5">
      <c r="B1" s="36"/>
      <c r="E1" s="38"/>
      <c r="F1" s="38"/>
      <c r="G1" s="38"/>
    </row>
    <row r="2" spans="2:12" s="37" customFormat="1" ht="13.8" customHeight="1" x14ac:dyDescent="0.5">
      <c r="B2" s="36"/>
      <c r="E2" s="38"/>
      <c r="F2" s="38"/>
      <c r="G2" s="38"/>
      <c r="I2" s="44"/>
      <c r="K2" s="83" t="s">
        <v>59</v>
      </c>
      <c r="L2" s="83"/>
    </row>
    <row r="3" spans="2:12" s="40" customFormat="1" ht="55.5" customHeight="1" x14ac:dyDescent="0.85">
      <c r="B3" s="39" t="s">
        <v>17</v>
      </c>
      <c r="E3" s="41"/>
      <c r="F3" s="41"/>
      <c r="G3" s="41"/>
    </row>
    <row r="6" spans="2:12" x14ac:dyDescent="0.55000000000000004">
      <c r="B6" s="36" t="s">
        <v>80</v>
      </c>
      <c r="C6" s="37"/>
      <c r="D6" s="37"/>
      <c r="E6" s="37"/>
      <c r="F6" s="37"/>
      <c r="G6" s="37"/>
      <c r="H6" s="37"/>
      <c r="I6" s="37"/>
      <c r="J6" s="37"/>
      <c r="K6" s="37"/>
      <c r="L6" s="37"/>
    </row>
    <row r="7" spans="2:12" x14ac:dyDescent="0.55000000000000004">
      <c r="B7" s="36" t="s">
        <v>66</v>
      </c>
      <c r="C7" s="37"/>
      <c r="D7" s="37"/>
      <c r="E7" s="37"/>
      <c r="F7" s="37"/>
      <c r="G7" s="37"/>
      <c r="H7" s="37"/>
      <c r="I7" s="37"/>
      <c r="J7" s="37"/>
      <c r="K7" s="37"/>
      <c r="L7" s="37"/>
    </row>
    <row r="8" spans="2:12" x14ac:dyDescent="0.55000000000000004">
      <c r="B8" s="36" t="s">
        <v>81</v>
      </c>
      <c r="C8" s="37"/>
      <c r="D8" s="37"/>
      <c r="E8" s="37"/>
      <c r="F8" s="37"/>
      <c r="G8" s="37"/>
      <c r="H8" s="37"/>
      <c r="I8" s="81" t="s">
        <v>65</v>
      </c>
      <c r="J8" s="81"/>
      <c r="K8" s="37"/>
      <c r="L8" s="37"/>
    </row>
    <row r="10" spans="2:12" x14ac:dyDescent="0.55000000000000004">
      <c r="B10" s="45">
        <v>1</v>
      </c>
      <c r="C10" s="46" t="s">
        <v>26</v>
      </c>
      <c r="D10" s="37"/>
      <c r="E10" s="37"/>
      <c r="F10" s="37"/>
      <c r="G10" s="37"/>
      <c r="H10" s="37"/>
      <c r="I10" s="37"/>
      <c r="J10" s="37"/>
      <c r="K10" s="37"/>
      <c r="L10" s="37"/>
    </row>
    <row r="11" spans="2:12" x14ac:dyDescent="0.55000000000000004">
      <c r="B11" s="36"/>
      <c r="C11" s="37" t="s">
        <v>64</v>
      </c>
      <c r="D11" s="37"/>
      <c r="E11" s="37"/>
      <c r="F11" s="37"/>
      <c r="G11" s="37"/>
      <c r="H11" s="37"/>
      <c r="I11" s="37"/>
      <c r="J11" s="37"/>
      <c r="K11" s="37"/>
      <c r="L11" s="37"/>
    </row>
    <row r="12" spans="2:12" x14ac:dyDescent="0.55000000000000004">
      <c r="B12" s="36"/>
      <c r="C12" s="37"/>
      <c r="D12" s="37"/>
      <c r="E12" s="37"/>
      <c r="F12" s="37"/>
      <c r="G12" s="37"/>
      <c r="H12" s="37"/>
      <c r="I12" s="37"/>
      <c r="J12" s="37"/>
      <c r="K12" s="37"/>
      <c r="L12" s="37"/>
    </row>
    <row r="13" spans="2:12" x14ac:dyDescent="0.55000000000000004">
      <c r="B13" s="36"/>
      <c r="C13" s="37"/>
      <c r="D13" s="37"/>
      <c r="E13" s="37"/>
      <c r="F13" s="37"/>
      <c r="G13" s="37"/>
      <c r="H13" s="37"/>
      <c r="I13" s="37"/>
      <c r="J13" s="37"/>
      <c r="K13" s="37"/>
      <c r="L13" s="37"/>
    </row>
    <row r="14" spans="2:12" x14ac:dyDescent="0.55000000000000004">
      <c r="B14" s="36"/>
      <c r="C14" s="37"/>
      <c r="D14" s="37"/>
      <c r="E14" s="37"/>
      <c r="F14" s="37"/>
      <c r="G14" s="37"/>
      <c r="H14" s="37"/>
      <c r="I14" s="37"/>
      <c r="J14" s="37"/>
      <c r="K14" s="37"/>
      <c r="L14" s="37"/>
    </row>
    <row r="15" spans="2:12" x14ac:dyDescent="0.55000000000000004">
      <c r="B15" s="36"/>
      <c r="C15" s="37"/>
      <c r="D15" s="37"/>
      <c r="E15" s="37"/>
      <c r="F15" s="37"/>
      <c r="G15" s="37"/>
      <c r="H15" s="37"/>
      <c r="I15" s="37"/>
      <c r="J15" s="37"/>
      <c r="K15" s="37"/>
      <c r="L15" s="37"/>
    </row>
    <row r="16" spans="2:12" x14ac:dyDescent="0.55000000000000004">
      <c r="B16" s="36"/>
      <c r="C16" s="37"/>
      <c r="D16" s="37"/>
      <c r="E16" s="37"/>
      <c r="F16" s="37"/>
      <c r="G16" s="37"/>
      <c r="H16" s="37"/>
      <c r="I16" s="37"/>
      <c r="J16" s="37"/>
      <c r="K16" s="37"/>
      <c r="L16" s="37"/>
    </row>
    <row r="17" spans="2:12" x14ac:dyDescent="0.55000000000000004">
      <c r="B17" s="36"/>
      <c r="C17" s="37"/>
      <c r="D17" s="37"/>
      <c r="E17" s="37"/>
      <c r="F17" s="37"/>
      <c r="G17" s="37"/>
      <c r="H17" s="37"/>
      <c r="I17" s="37"/>
      <c r="J17" s="37"/>
      <c r="K17" s="37"/>
      <c r="L17" s="37"/>
    </row>
    <row r="18" spans="2:12" x14ac:dyDescent="0.55000000000000004">
      <c r="B18" s="36"/>
      <c r="C18" s="37"/>
      <c r="D18" s="37"/>
      <c r="E18" s="37"/>
      <c r="F18" s="37"/>
      <c r="G18" s="37"/>
      <c r="H18" s="37"/>
      <c r="I18" s="37"/>
      <c r="J18" s="37"/>
      <c r="K18" s="37"/>
      <c r="L18" s="37"/>
    </row>
    <row r="19" spans="2:12" x14ac:dyDescent="0.55000000000000004">
      <c r="B19" s="36"/>
      <c r="C19" s="37"/>
      <c r="D19" s="37"/>
      <c r="E19" s="37"/>
      <c r="F19" s="37"/>
      <c r="G19" s="37"/>
      <c r="H19" s="37"/>
      <c r="I19" s="37"/>
      <c r="J19" s="37"/>
      <c r="K19" s="37"/>
      <c r="L19" s="37"/>
    </row>
    <row r="20" spans="2:12" x14ac:dyDescent="0.55000000000000004">
      <c r="B20" s="36"/>
      <c r="C20" s="37"/>
      <c r="D20" s="37"/>
      <c r="E20" s="37"/>
      <c r="F20" s="37"/>
      <c r="G20" s="37"/>
      <c r="H20" s="37"/>
      <c r="I20" s="37"/>
      <c r="J20" s="37"/>
      <c r="K20" s="37"/>
      <c r="L20" s="37"/>
    </row>
    <row r="21" spans="2:12" x14ac:dyDescent="0.55000000000000004">
      <c r="B21" s="36"/>
      <c r="C21" s="37"/>
      <c r="D21" s="37"/>
      <c r="E21" s="37"/>
      <c r="F21" s="37"/>
      <c r="G21" s="37"/>
      <c r="H21" s="37"/>
      <c r="I21" s="37"/>
      <c r="J21" s="37"/>
      <c r="K21" s="37"/>
      <c r="L21" s="37"/>
    </row>
    <row r="22" spans="2:12" x14ac:dyDescent="0.55000000000000004">
      <c r="B22" s="36"/>
      <c r="C22" s="37"/>
      <c r="D22" s="37"/>
      <c r="E22" s="37"/>
      <c r="F22" s="37"/>
      <c r="G22" s="37"/>
      <c r="H22" s="37"/>
      <c r="I22" s="37"/>
      <c r="J22" s="37"/>
      <c r="K22" s="37"/>
      <c r="L22" s="37"/>
    </row>
    <row r="23" spans="2:12" x14ac:dyDescent="0.55000000000000004">
      <c r="B23" s="45">
        <v>2</v>
      </c>
      <c r="C23" s="46" t="s">
        <v>28</v>
      </c>
      <c r="D23" s="37"/>
      <c r="E23" s="37"/>
      <c r="F23" s="37"/>
      <c r="G23" s="37"/>
      <c r="H23" s="37"/>
      <c r="I23" s="37"/>
      <c r="J23" s="37"/>
      <c r="K23" s="37"/>
      <c r="L23" s="37"/>
    </row>
    <row r="24" spans="2:12" x14ac:dyDescent="0.55000000000000004">
      <c r="B24" s="36"/>
      <c r="C24" s="37" t="s">
        <v>53</v>
      </c>
      <c r="D24" s="37"/>
      <c r="E24" s="37"/>
      <c r="F24" s="37"/>
      <c r="G24" s="37"/>
      <c r="H24" s="37"/>
      <c r="I24" s="37"/>
      <c r="J24" s="37"/>
      <c r="K24" s="37"/>
      <c r="L24" s="37"/>
    </row>
    <row r="25" spans="2:12" x14ac:dyDescent="0.55000000000000004">
      <c r="B25" s="36"/>
      <c r="C25" s="37" t="s">
        <v>25</v>
      </c>
      <c r="D25" s="37"/>
      <c r="E25" s="37"/>
      <c r="F25" s="37"/>
      <c r="G25" s="37"/>
      <c r="H25" s="37"/>
      <c r="I25" s="37"/>
      <c r="J25" s="37"/>
      <c r="K25" s="37"/>
      <c r="L25" s="37"/>
    </row>
    <row r="26" spans="2:12" x14ac:dyDescent="0.55000000000000004">
      <c r="B26" s="36"/>
      <c r="C26" s="37" t="s">
        <v>36</v>
      </c>
      <c r="D26" s="37"/>
      <c r="E26" s="37"/>
      <c r="F26" s="37"/>
      <c r="G26" s="37"/>
      <c r="H26" s="37"/>
      <c r="I26" s="37"/>
      <c r="J26" s="37"/>
      <c r="K26" s="37"/>
      <c r="L26" s="37"/>
    </row>
    <row r="27" spans="2:12" x14ac:dyDescent="0.55000000000000004">
      <c r="B27" s="36"/>
      <c r="C27" s="37"/>
      <c r="D27" s="37"/>
      <c r="E27" s="37"/>
      <c r="F27" s="37"/>
      <c r="G27" s="37"/>
      <c r="H27" s="37"/>
      <c r="I27" s="37"/>
      <c r="J27" s="37"/>
      <c r="K27" s="37"/>
      <c r="L27" s="37"/>
    </row>
    <row r="28" spans="2:12" ht="12" customHeight="1" x14ac:dyDescent="0.55000000000000004">
      <c r="B28" s="36"/>
      <c r="C28" s="47"/>
      <c r="D28" s="37"/>
      <c r="E28" s="37"/>
      <c r="F28" s="37"/>
      <c r="G28" s="37"/>
      <c r="H28" s="37"/>
      <c r="I28" s="37"/>
      <c r="J28" s="37"/>
      <c r="K28" s="37"/>
      <c r="L28" s="37"/>
    </row>
    <row r="29" spans="2:12" x14ac:dyDescent="0.55000000000000004">
      <c r="B29" s="36"/>
      <c r="C29" s="47"/>
      <c r="D29" s="37"/>
      <c r="E29" s="37"/>
      <c r="F29" s="37"/>
      <c r="G29" s="37"/>
      <c r="H29" s="37"/>
      <c r="I29" s="37"/>
      <c r="J29" s="37"/>
      <c r="K29" s="37"/>
      <c r="L29" s="37"/>
    </row>
    <row r="30" spans="2:12" x14ac:dyDescent="0.55000000000000004">
      <c r="B30" s="36"/>
      <c r="C30" s="47"/>
      <c r="D30" s="37"/>
      <c r="E30" s="37"/>
      <c r="F30" s="37"/>
      <c r="G30" s="37"/>
      <c r="H30" s="37"/>
      <c r="I30" s="37"/>
      <c r="J30" s="37"/>
      <c r="K30" s="37"/>
      <c r="L30" s="37"/>
    </row>
    <row r="31" spans="2:12" x14ac:dyDescent="0.55000000000000004">
      <c r="B31" s="36"/>
      <c r="C31" s="47"/>
      <c r="D31" s="37"/>
      <c r="E31" s="37"/>
      <c r="F31" s="37"/>
      <c r="G31" s="37"/>
      <c r="H31" s="37"/>
      <c r="I31" s="37"/>
      <c r="J31" s="37"/>
      <c r="K31" s="37"/>
      <c r="L31" s="37"/>
    </row>
    <row r="32" spans="2:12" x14ac:dyDescent="0.55000000000000004">
      <c r="B32" s="36"/>
      <c r="C32" s="47"/>
      <c r="D32" s="37"/>
      <c r="E32" s="37"/>
      <c r="F32" s="37"/>
      <c r="G32" s="37"/>
      <c r="H32" s="37"/>
      <c r="I32" s="37"/>
      <c r="J32" s="37"/>
      <c r="K32" s="37"/>
      <c r="L32" s="37"/>
    </row>
    <row r="33" spans="2:12" x14ac:dyDescent="0.55000000000000004">
      <c r="B33" s="36"/>
      <c r="C33" s="37"/>
      <c r="D33" s="37"/>
      <c r="E33" s="37"/>
      <c r="F33" s="37"/>
      <c r="G33" s="37"/>
      <c r="H33" s="37"/>
      <c r="I33" s="37"/>
      <c r="J33" s="37"/>
      <c r="K33" s="37"/>
      <c r="L33" s="37"/>
    </row>
    <row r="34" spans="2:12" x14ac:dyDescent="0.55000000000000004">
      <c r="B34" s="36"/>
      <c r="C34" s="37"/>
      <c r="D34" s="37"/>
      <c r="E34" s="37"/>
      <c r="F34" s="37"/>
      <c r="G34" s="37"/>
      <c r="H34" s="37"/>
      <c r="I34" s="37"/>
      <c r="J34" s="37"/>
      <c r="K34" s="37"/>
      <c r="L34" s="37"/>
    </row>
    <row r="35" spans="2:12" x14ac:dyDescent="0.55000000000000004">
      <c r="B35" s="36"/>
      <c r="C35" s="37"/>
      <c r="D35" s="37"/>
      <c r="E35" s="37"/>
      <c r="F35" s="37"/>
      <c r="G35" s="37"/>
      <c r="H35" s="37"/>
      <c r="I35" s="37"/>
      <c r="J35" s="37"/>
      <c r="K35" s="37"/>
      <c r="L35" s="37"/>
    </row>
    <row r="36" spans="2:12" x14ac:dyDescent="0.55000000000000004">
      <c r="B36" s="36"/>
      <c r="C36" s="37"/>
      <c r="D36" s="37"/>
      <c r="E36" s="37"/>
      <c r="F36" s="37"/>
      <c r="G36" s="37"/>
      <c r="H36" s="37"/>
      <c r="I36" s="37"/>
      <c r="J36" s="37"/>
      <c r="K36" s="37"/>
      <c r="L36" s="37"/>
    </row>
    <row r="37" spans="2:12" x14ac:dyDescent="0.55000000000000004">
      <c r="B37" s="36"/>
      <c r="C37" s="37"/>
      <c r="D37" s="37"/>
      <c r="E37" s="37"/>
      <c r="F37" s="37"/>
      <c r="G37" s="37"/>
      <c r="H37" s="37"/>
      <c r="I37" s="37"/>
      <c r="J37" s="37"/>
      <c r="K37" s="37"/>
      <c r="L37" s="37"/>
    </row>
    <row r="38" spans="2:12" x14ac:dyDescent="0.55000000000000004">
      <c r="B38" s="45">
        <v>3</v>
      </c>
      <c r="C38" s="46" t="s">
        <v>27</v>
      </c>
      <c r="D38" s="37"/>
      <c r="E38" s="37"/>
      <c r="F38" s="37"/>
      <c r="G38" s="37"/>
      <c r="H38" s="37"/>
      <c r="I38" s="37"/>
      <c r="J38" s="37"/>
      <c r="K38" s="37"/>
      <c r="L38" s="37"/>
    </row>
    <row r="39" spans="2:12" x14ac:dyDescent="0.55000000000000004">
      <c r="B39" s="36"/>
      <c r="C39" s="37" t="s">
        <v>57</v>
      </c>
      <c r="D39" s="37"/>
      <c r="E39" s="37"/>
      <c r="F39" s="37"/>
      <c r="G39" s="37"/>
      <c r="H39" s="37"/>
      <c r="I39" s="37"/>
      <c r="J39" s="37"/>
      <c r="K39" s="37"/>
      <c r="L39" s="37"/>
    </row>
    <row r="40" spans="2:12" x14ac:dyDescent="0.55000000000000004">
      <c r="B40" s="36"/>
      <c r="C40" s="37" t="s">
        <v>18</v>
      </c>
      <c r="D40" s="37"/>
      <c r="E40" s="37"/>
      <c r="F40" s="37"/>
      <c r="G40" s="37"/>
      <c r="H40" s="37"/>
      <c r="I40" s="37"/>
      <c r="J40" s="37"/>
      <c r="K40" s="37"/>
      <c r="L40" s="37"/>
    </row>
    <row r="41" spans="2:12" x14ac:dyDescent="0.55000000000000004">
      <c r="B41" s="36"/>
      <c r="C41" s="37" t="s">
        <v>19</v>
      </c>
      <c r="D41" s="37"/>
      <c r="E41" s="37"/>
      <c r="F41" s="37"/>
      <c r="G41" s="37"/>
      <c r="H41" s="37"/>
      <c r="I41" s="37"/>
      <c r="J41" s="37"/>
      <c r="K41" s="37"/>
      <c r="L41" s="37"/>
    </row>
    <row r="42" spans="2:12" x14ac:dyDescent="0.55000000000000004">
      <c r="B42" s="36"/>
      <c r="C42" s="48" t="s">
        <v>55</v>
      </c>
      <c r="D42" s="37"/>
      <c r="E42" s="37"/>
      <c r="F42" s="37"/>
      <c r="G42" s="37"/>
      <c r="H42" s="37"/>
      <c r="I42" s="37"/>
      <c r="J42" s="37"/>
      <c r="K42" s="37"/>
      <c r="L42" s="37"/>
    </row>
    <row r="43" spans="2:12" x14ac:dyDescent="0.55000000000000004">
      <c r="B43" s="36"/>
      <c r="C43" s="48" t="s">
        <v>56</v>
      </c>
      <c r="D43" s="37"/>
      <c r="E43" s="37"/>
      <c r="F43" s="37"/>
      <c r="G43" s="37"/>
      <c r="H43" s="37"/>
      <c r="I43" s="37"/>
      <c r="J43" s="37"/>
      <c r="K43" s="37"/>
      <c r="L43" s="37"/>
    </row>
    <row r="44" spans="2:12" x14ac:dyDescent="0.55000000000000004">
      <c r="B44" s="36"/>
      <c r="C44" s="37"/>
      <c r="D44" s="37"/>
      <c r="E44" s="37"/>
      <c r="F44" s="37"/>
      <c r="G44" s="37"/>
      <c r="H44" s="37"/>
      <c r="I44" s="37"/>
      <c r="J44" s="37"/>
      <c r="K44" s="37"/>
      <c r="L44" s="37"/>
    </row>
    <row r="45" spans="2:12" x14ac:dyDescent="0.55000000000000004">
      <c r="B45" s="36"/>
      <c r="C45" s="37"/>
      <c r="D45" s="37"/>
      <c r="E45" s="37"/>
      <c r="F45" s="37"/>
      <c r="G45" s="37"/>
      <c r="H45" s="37"/>
      <c r="I45" s="37"/>
      <c r="J45" s="37"/>
      <c r="K45" s="37"/>
      <c r="L45" s="37"/>
    </row>
    <row r="46" spans="2:12" ht="81.599999999999994" customHeight="1" x14ac:dyDescent="0.55000000000000004">
      <c r="B46" s="82" t="s">
        <v>79</v>
      </c>
      <c r="C46" s="82"/>
      <c r="D46" s="82"/>
      <c r="E46" s="82"/>
      <c r="F46" s="82"/>
      <c r="G46" s="82"/>
      <c r="H46" s="82"/>
      <c r="I46" s="82"/>
      <c r="J46" s="82"/>
      <c r="K46" s="37"/>
      <c r="L46" s="37"/>
    </row>
  </sheetData>
  <sheetProtection sheet="1" objects="1" scenarios="1"/>
  <mergeCells count="2">
    <mergeCell ref="B46:J46"/>
    <mergeCell ref="K2:L2"/>
  </mergeCells>
  <hyperlinks>
    <hyperlink ref="K2" r:id="rId1" xr:uid="{95D85464-F919-4690-A765-0B4494965505}"/>
    <hyperlink ref="I8" r:id="rId2" xr:uid="{0DE68F62-4B7E-418B-8EBC-F70A36B702EE}"/>
  </hyperlinks>
  <pageMargins left="0.23622047244094491" right="0.23622047244094491" top="0.55118110236220474" bottom="0.55118110236220474" header="0.31496062992125984" footer="0.31496062992125984"/>
  <pageSetup paperSize="9" scale="89" fitToHeight="0" orientation="portrait" r:id="rId3"/>
  <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8DED9D-D8DB-4C3F-881C-9DC9EB661C35}">
  <sheetPr>
    <pageSetUpPr fitToPage="1"/>
  </sheetPr>
  <dimension ref="B1:H51"/>
  <sheetViews>
    <sheetView showGridLines="0" zoomScaleNormal="100" workbookViewId="0">
      <pane ySplit="9" topLeftCell="A10" activePane="bottomLeft" state="frozen"/>
      <selection activeCell="I16" sqref="I15:I16"/>
      <selection pane="bottomLeft" activeCell="B4" sqref="B4:D4"/>
    </sheetView>
  </sheetViews>
  <sheetFormatPr baseColWidth="10" defaultRowHeight="12.9" x14ac:dyDescent="0.5"/>
  <cols>
    <col min="1" max="1" width="2" style="37" customWidth="1"/>
    <col min="2" max="2" width="3.5234375" style="51" customWidth="1"/>
    <col min="3" max="3" width="27.41796875" style="37" customWidth="1"/>
    <col min="4" max="4" width="45.734375" style="37" customWidth="1"/>
    <col min="5" max="7" width="16.41796875" style="38" customWidth="1"/>
    <col min="8" max="8" width="65.3125" style="93" customWidth="1"/>
    <col min="9" max="16384" width="10.9453125" style="37"/>
  </cols>
  <sheetData>
    <row r="1" spans="2:8" ht="13.8" customHeight="1" x14ac:dyDescent="0.5"/>
    <row r="2" spans="2:8" ht="13.8" customHeight="1" x14ac:dyDescent="0.5"/>
    <row r="3" spans="2:8" s="40" customFormat="1" ht="55.5" customHeight="1" x14ac:dyDescent="0.85">
      <c r="B3" s="39" t="s">
        <v>28</v>
      </c>
      <c r="E3" s="41"/>
      <c r="F3" s="41"/>
      <c r="G3" s="41"/>
      <c r="H3" s="94"/>
    </row>
    <row r="4" spans="2:8" s="40" customFormat="1" ht="15" customHeight="1" x14ac:dyDescent="0.85">
      <c r="B4" s="86" t="s">
        <v>63</v>
      </c>
      <c r="C4" s="86"/>
      <c r="D4" s="86"/>
      <c r="E4" s="41"/>
      <c r="F4" s="41"/>
      <c r="G4" s="41"/>
      <c r="H4" s="94"/>
    </row>
    <row r="5" spans="2:8" ht="15" customHeight="1" x14ac:dyDescent="0.5"/>
    <row r="6" spans="2:8" x14ac:dyDescent="0.5">
      <c r="B6" s="36" t="s">
        <v>60</v>
      </c>
    </row>
    <row r="7" spans="2:8" x14ac:dyDescent="0.5">
      <c r="B7" s="36" t="s">
        <v>52</v>
      </c>
    </row>
    <row r="8" spans="2:8" x14ac:dyDescent="0.5">
      <c r="B8" s="45" t="s">
        <v>39</v>
      </c>
    </row>
    <row r="9" spans="2:8" x14ac:dyDescent="0.5">
      <c r="B9" s="52"/>
    </row>
    <row r="10" spans="2:8" x14ac:dyDescent="0.5">
      <c r="B10" s="64">
        <f>'3 - Gesamtauswertung'!B7</f>
        <v>1</v>
      </c>
      <c r="C10" s="65" t="str">
        <f>'3 - Gesamtauswertung'!C7</f>
        <v>Gemeindeleben (Identität)</v>
      </c>
      <c r="D10" s="66"/>
      <c r="E10" s="72" t="s">
        <v>0</v>
      </c>
      <c r="F10" s="72" t="s">
        <v>11</v>
      </c>
      <c r="G10" s="72" t="s">
        <v>1</v>
      </c>
      <c r="H10" s="95" t="s">
        <v>34</v>
      </c>
    </row>
    <row r="11" spans="2:8" x14ac:dyDescent="0.5">
      <c r="B11" s="67" t="str">
        <f>$B$10&amp;"a"</f>
        <v>1a</v>
      </c>
      <c r="C11" s="85" t="s">
        <v>61</v>
      </c>
      <c r="D11" s="85"/>
      <c r="E11" s="53">
        <v>0.3</v>
      </c>
      <c r="F11" s="54">
        <v>0</v>
      </c>
      <c r="G11" s="55">
        <f>E11*F11</f>
        <v>0</v>
      </c>
      <c r="H11" s="96"/>
    </row>
    <row r="12" spans="2:8" x14ac:dyDescent="0.5">
      <c r="B12" s="67" t="str">
        <f>$B$10&amp;"b"</f>
        <v>1b</v>
      </c>
      <c r="C12" s="85" t="s">
        <v>38</v>
      </c>
      <c r="D12" s="85"/>
      <c r="E12" s="53">
        <v>0.2</v>
      </c>
      <c r="F12" s="54">
        <v>0</v>
      </c>
      <c r="G12" s="55">
        <f t="shared" ref="G12:G15" si="0">E12*F12</f>
        <v>0</v>
      </c>
      <c r="H12" s="96"/>
    </row>
    <row r="13" spans="2:8" x14ac:dyDescent="0.5">
      <c r="B13" s="67" t="str">
        <f>$B$10&amp;"c"</f>
        <v>1c</v>
      </c>
      <c r="C13" s="85" t="s">
        <v>67</v>
      </c>
      <c r="D13" s="85"/>
      <c r="E13" s="53">
        <v>0.15</v>
      </c>
      <c r="F13" s="54">
        <v>0</v>
      </c>
      <c r="G13" s="55">
        <f t="shared" si="0"/>
        <v>0</v>
      </c>
      <c r="H13" s="96"/>
    </row>
    <row r="14" spans="2:8" x14ac:dyDescent="0.5">
      <c r="B14" s="67" t="str">
        <f>$B$10&amp;"d"</f>
        <v>1d</v>
      </c>
      <c r="C14" s="85" t="s">
        <v>62</v>
      </c>
      <c r="D14" s="85"/>
      <c r="E14" s="53">
        <v>0.15</v>
      </c>
      <c r="F14" s="54">
        <v>0</v>
      </c>
      <c r="G14" s="55">
        <f t="shared" si="0"/>
        <v>0</v>
      </c>
      <c r="H14" s="96"/>
    </row>
    <row r="15" spans="2:8" x14ac:dyDescent="0.5">
      <c r="B15" s="68" t="str">
        <f>$B$10&amp;"e"</f>
        <v>1e</v>
      </c>
      <c r="C15" s="87" t="s">
        <v>40</v>
      </c>
      <c r="D15" s="87"/>
      <c r="E15" s="69">
        <v>0.2</v>
      </c>
      <c r="F15" s="70">
        <v>0</v>
      </c>
      <c r="G15" s="71">
        <f t="shared" si="0"/>
        <v>0</v>
      </c>
      <c r="H15" s="97"/>
    </row>
    <row r="16" spans="2:8" x14ac:dyDescent="0.5">
      <c r="E16" s="73">
        <f>SUM(E11:E15)</f>
        <v>1</v>
      </c>
      <c r="F16" s="74"/>
      <c r="G16" s="75">
        <f>SUM(G11:G15)</f>
        <v>0</v>
      </c>
      <c r="H16" s="98"/>
    </row>
    <row r="17" spans="2:8" x14ac:dyDescent="0.5">
      <c r="H17" s="99"/>
    </row>
    <row r="18" spans="2:8" x14ac:dyDescent="0.5">
      <c r="B18" s="56">
        <f>'3 - Gesamtauswertung'!B8</f>
        <v>2</v>
      </c>
      <c r="C18" s="57" t="str">
        <f>'3 - Gesamtauswertung'!C8</f>
        <v>Politisches System</v>
      </c>
      <c r="D18" s="58"/>
      <c r="E18" s="76" t="s">
        <v>0</v>
      </c>
      <c r="F18" s="76" t="s">
        <v>11</v>
      </c>
      <c r="G18" s="76" t="s">
        <v>1</v>
      </c>
      <c r="H18" s="100" t="s">
        <v>34</v>
      </c>
    </row>
    <row r="19" spans="2:8" x14ac:dyDescent="0.5">
      <c r="B19" s="59" t="str">
        <f>$B$18&amp;"a"</f>
        <v>2a</v>
      </c>
      <c r="C19" s="85" t="s">
        <v>68</v>
      </c>
      <c r="D19" s="85"/>
      <c r="E19" s="53">
        <v>0.3</v>
      </c>
      <c r="F19" s="54">
        <v>0</v>
      </c>
      <c r="G19" s="55">
        <f>E19*F19</f>
        <v>0</v>
      </c>
      <c r="H19" s="101"/>
    </row>
    <row r="20" spans="2:8" x14ac:dyDescent="0.5">
      <c r="B20" s="59" t="str">
        <f>$B$18&amp;"b"</f>
        <v>2b</v>
      </c>
      <c r="C20" s="85" t="s">
        <v>69</v>
      </c>
      <c r="D20" s="85"/>
      <c r="E20" s="53">
        <v>0.25</v>
      </c>
      <c r="F20" s="54">
        <v>0</v>
      </c>
      <c r="G20" s="55">
        <f t="shared" ref="G20:G23" si="1">E20*F20</f>
        <v>0</v>
      </c>
      <c r="H20" s="101"/>
    </row>
    <row r="21" spans="2:8" x14ac:dyDescent="0.5">
      <c r="B21" s="59" t="str">
        <f>$B$18&amp;"c"</f>
        <v>2c</v>
      </c>
      <c r="C21" s="85" t="s">
        <v>41</v>
      </c>
      <c r="D21" s="85"/>
      <c r="E21" s="53">
        <v>0.2</v>
      </c>
      <c r="F21" s="54">
        <v>0</v>
      </c>
      <c r="G21" s="55">
        <f t="shared" si="1"/>
        <v>0</v>
      </c>
      <c r="H21" s="101"/>
    </row>
    <row r="22" spans="2:8" x14ac:dyDescent="0.5">
      <c r="B22" s="59" t="str">
        <f>$B$18&amp;"d"</f>
        <v>2d</v>
      </c>
      <c r="C22" s="85" t="s">
        <v>70</v>
      </c>
      <c r="D22" s="85"/>
      <c r="E22" s="53">
        <v>0.1</v>
      </c>
      <c r="F22" s="54">
        <v>0</v>
      </c>
      <c r="G22" s="55">
        <f t="shared" si="1"/>
        <v>0</v>
      </c>
      <c r="H22" s="101"/>
    </row>
    <row r="23" spans="2:8" x14ac:dyDescent="0.5">
      <c r="B23" s="60" t="str">
        <f>$B$18&amp;"e"</f>
        <v>2e</v>
      </c>
      <c r="C23" s="84" t="s">
        <v>71</v>
      </c>
      <c r="D23" s="84"/>
      <c r="E23" s="61">
        <v>0.15</v>
      </c>
      <c r="F23" s="62">
        <v>0</v>
      </c>
      <c r="G23" s="63">
        <f t="shared" si="1"/>
        <v>0</v>
      </c>
      <c r="H23" s="102"/>
    </row>
    <row r="24" spans="2:8" x14ac:dyDescent="0.5">
      <c r="E24" s="77">
        <f>SUM(E19:E23)</f>
        <v>1</v>
      </c>
      <c r="F24" s="78"/>
      <c r="G24" s="79">
        <f>SUM(G19:G23)</f>
        <v>0</v>
      </c>
      <c r="H24" s="103"/>
    </row>
    <row r="25" spans="2:8" x14ac:dyDescent="0.5">
      <c r="H25" s="99"/>
    </row>
    <row r="26" spans="2:8" x14ac:dyDescent="0.5">
      <c r="B26" s="64">
        <f>'3 - Gesamtauswertung'!B9</f>
        <v>3</v>
      </c>
      <c r="C26" s="65" t="str">
        <f>'3 - Gesamtauswertung'!C9</f>
        <v>Dienstleistungen &amp; Finanzen</v>
      </c>
      <c r="D26" s="66"/>
      <c r="E26" s="72" t="s">
        <v>0</v>
      </c>
      <c r="F26" s="72" t="s">
        <v>11</v>
      </c>
      <c r="G26" s="72" t="s">
        <v>1</v>
      </c>
      <c r="H26" s="95" t="s">
        <v>34</v>
      </c>
    </row>
    <row r="27" spans="2:8" x14ac:dyDescent="0.5">
      <c r="B27" s="67" t="str">
        <f>$B$26&amp;"a"</f>
        <v>3a</v>
      </c>
      <c r="C27" s="85" t="s">
        <v>44</v>
      </c>
      <c r="D27" s="85"/>
      <c r="E27" s="53">
        <v>0.05</v>
      </c>
      <c r="F27" s="54">
        <v>0</v>
      </c>
      <c r="G27" s="55">
        <f>E27*F27</f>
        <v>0</v>
      </c>
      <c r="H27" s="96"/>
    </row>
    <row r="28" spans="2:8" x14ac:dyDescent="0.5">
      <c r="B28" s="67" t="str">
        <f>$B$26&amp;"b"</f>
        <v>3b</v>
      </c>
      <c r="C28" s="85" t="s">
        <v>42</v>
      </c>
      <c r="D28" s="85"/>
      <c r="E28" s="53">
        <v>0.15</v>
      </c>
      <c r="F28" s="54">
        <v>0</v>
      </c>
      <c r="G28" s="55">
        <f t="shared" ref="G28:G34" si="2">E28*F28</f>
        <v>0</v>
      </c>
      <c r="H28" s="96"/>
    </row>
    <row r="29" spans="2:8" x14ac:dyDescent="0.5">
      <c r="B29" s="67" t="str">
        <f>$B$26&amp;"c"</f>
        <v>3c</v>
      </c>
      <c r="C29" s="85" t="s">
        <v>43</v>
      </c>
      <c r="D29" s="85"/>
      <c r="E29" s="53">
        <v>0.15</v>
      </c>
      <c r="F29" s="54">
        <v>0</v>
      </c>
      <c r="G29" s="55">
        <f t="shared" si="2"/>
        <v>0</v>
      </c>
      <c r="H29" s="96"/>
    </row>
    <row r="30" spans="2:8" x14ac:dyDescent="0.5">
      <c r="B30" s="67" t="str">
        <f>$B$26&amp;"d"</f>
        <v>3d</v>
      </c>
      <c r="C30" s="85" t="s">
        <v>45</v>
      </c>
      <c r="D30" s="85"/>
      <c r="E30" s="53">
        <v>0.15</v>
      </c>
      <c r="F30" s="54">
        <v>0</v>
      </c>
      <c r="G30" s="55">
        <f t="shared" si="2"/>
        <v>0</v>
      </c>
      <c r="H30" s="96"/>
    </row>
    <row r="31" spans="2:8" x14ac:dyDescent="0.5">
      <c r="B31" s="67" t="str">
        <f>$B$26&amp;"e"</f>
        <v>3e</v>
      </c>
      <c r="C31" s="85" t="s">
        <v>46</v>
      </c>
      <c r="D31" s="85"/>
      <c r="E31" s="53">
        <v>0.3</v>
      </c>
      <c r="F31" s="54">
        <v>0</v>
      </c>
      <c r="G31" s="55">
        <f t="shared" si="2"/>
        <v>0</v>
      </c>
      <c r="H31" s="96"/>
    </row>
    <row r="32" spans="2:8" x14ac:dyDescent="0.5">
      <c r="B32" s="67" t="str">
        <f>$B$26&amp;"f"</f>
        <v>3f</v>
      </c>
      <c r="C32" s="80" t="s">
        <v>72</v>
      </c>
      <c r="D32" s="80"/>
      <c r="E32" s="53">
        <v>0.1</v>
      </c>
      <c r="F32" s="54">
        <v>0</v>
      </c>
      <c r="G32" s="55">
        <f t="shared" si="2"/>
        <v>0</v>
      </c>
      <c r="H32" s="96"/>
    </row>
    <row r="33" spans="2:8" x14ac:dyDescent="0.5">
      <c r="B33" s="67" t="str">
        <f>$B$26&amp;"g"</f>
        <v>3g</v>
      </c>
      <c r="C33" s="85" t="s">
        <v>47</v>
      </c>
      <c r="D33" s="85"/>
      <c r="E33" s="53">
        <v>0.05</v>
      </c>
      <c r="F33" s="54">
        <v>0</v>
      </c>
      <c r="G33" s="55">
        <f t="shared" si="2"/>
        <v>0</v>
      </c>
      <c r="H33" s="96"/>
    </row>
    <row r="34" spans="2:8" x14ac:dyDescent="0.5">
      <c r="B34" s="68" t="str">
        <f>$B$26&amp;"h"</f>
        <v>3h</v>
      </c>
      <c r="C34" s="87" t="s">
        <v>73</v>
      </c>
      <c r="D34" s="87"/>
      <c r="E34" s="69">
        <v>0.05</v>
      </c>
      <c r="F34" s="70">
        <v>0</v>
      </c>
      <c r="G34" s="71">
        <f t="shared" si="2"/>
        <v>0</v>
      </c>
      <c r="H34" s="97"/>
    </row>
    <row r="35" spans="2:8" x14ac:dyDescent="0.5">
      <c r="E35" s="73">
        <f>SUM(E27:E34)</f>
        <v>1</v>
      </c>
      <c r="F35" s="74"/>
      <c r="G35" s="75">
        <f>SUM(G27:G34)</f>
        <v>0</v>
      </c>
      <c r="H35" s="98"/>
    </row>
    <row r="36" spans="2:8" x14ac:dyDescent="0.5">
      <c r="H36" s="99"/>
    </row>
    <row r="37" spans="2:8" x14ac:dyDescent="0.5">
      <c r="B37" s="56">
        <f>'3 - Gesamtauswertung'!B10</f>
        <v>4</v>
      </c>
      <c r="C37" s="57" t="str">
        <f>'3 - Gesamtauswertung'!C10</f>
        <v>Nachhaltige Entwicklung</v>
      </c>
      <c r="D37" s="58"/>
      <c r="E37" s="76" t="s">
        <v>0</v>
      </c>
      <c r="F37" s="76" t="s">
        <v>11</v>
      </c>
      <c r="G37" s="76" t="s">
        <v>1</v>
      </c>
      <c r="H37" s="100" t="s">
        <v>34</v>
      </c>
    </row>
    <row r="38" spans="2:8" x14ac:dyDescent="0.5">
      <c r="B38" s="59" t="str">
        <f>$B$37&amp;"a"</f>
        <v>4a</v>
      </c>
      <c r="C38" s="85" t="s">
        <v>74</v>
      </c>
      <c r="D38" s="85"/>
      <c r="E38" s="53">
        <v>0.25</v>
      </c>
      <c r="F38" s="54">
        <v>0</v>
      </c>
      <c r="G38" s="55">
        <f>E38*F38</f>
        <v>0</v>
      </c>
      <c r="H38" s="101"/>
    </row>
    <row r="39" spans="2:8" x14ac:dyDescent="0.5">
      <c r="B39" s="59" t="str">
        <f>$B$37&amp;"b"</f>
        <v>4b</v>
      </c>
      <c r="C39" s="85" t="s">
        <v>75</v>
      </c>
      <c r="D39" s="85"/>
      <c r="E39" s="53">
        <v>0.3</v>
      </c>
      <c r="F39" s="54">
        <v>0</v>
      </c>
      <c r="G39" s="55">
        <f t="shared" ref="G39:G42" si="3">E39*F39</f>
        <v>0</v>
      </c>
      <c r="H39" s="101"/>
    </row>
    <row r="40" spans="2:8" x14ac:dyDescent="0.5">
      <c r="B40" s="59" t="str">
        <f>$B$37&amp;"c"</f>
        <v>4c</v>
      </c>
      <c r="C40" s="85" t="s">
        <v>48</v>
      </c>
      <c r="D40" s="85"/>
      <c r="E40" s="53">
        <v>0.1</v>
      </c>
      <c r="F40" s="54">
        <v>0</v>
      </c>
      <c r="G40" s="55">
        <f t="shared" si="3"/>
        <v>0</v>
      </c>
      <c r="H40" s="101"/>
    </row>
    <row r="41" spans="2:8" x14ac:dyDescent="0.5">
      <c r="B41" s="59" t="str">
        <f>$B$37&amp;"d"</f>
        <v>4d</v>
      </c>
      <c r="C41" s="85" t="s">
        <v>49</v>
      </c>
      <c r="D41" s="85"/>
      <c r="E41" s="53">
        <v>0.1</v>
      </c>
      <c r="F41" s="54">
        <v>0</v>
      </c>
      <c r="G41" s="55">
        <f t="shared" si="3"/>
        <v>0</v>
      </c>
      <c r="H41" s="101"/>
    </row>
    <row r="42" spans="2:8" x14ac:dyDescent="0.5">
      <c r="B42" s="60" t="str">
        <f>$B$37&amp;"e"</f>
        <v>4e</v>
      </c>
      <c r="C42" s="84" t="s">
        <v>16</v>
      </c>
      <c r="D42" s="84"/>
      <c r="E42" s="61">
        <v>0.25</v>
      </c>
      <c r="F42" s="62">
        <v>0</v>
      </c>
      <c r="G42" s="63">
        <f t="shared" si="3"/>
        <v>0</v>
      </c>
      <c r="H42" s="102"/>
    </row>
    <row r="43" spans="2:8" x14ac:dyDescent="0.5">
      <c r="E43" s="77">
        <f>SUM(E38:E42)</f>
        <v>1</v>
      </c>
      <c r="F43" s="78"/>
      <c r="G43" s="79">
        <f>SUM(G38:G42)</f>
        <v>0</v>
      </c>
      <c r="H43" s="103"/>
    </row>
    <row r="44" spans="2:8" x14ac:dyDescent="0.5">
      <c r="H44" s="99"/>
    </row>
    <row r="45" spans="2:8" x14ac:dyDescent="0.5">
      <c r="B45" s="56">
        <f>'3 - Gesamtauswertung'!B11</f>
        <v>5</v>
      </c>
      <c r="C45" s="57" t="str">
        <f>'3 - Gesamtauswertung'!C11</f>
        <v>Prozess</v>
      </c>
      <c r="D45" s="58"/>
      <c r="E45" s="76" t="s">
        <v>0</v>
      </c>
      <c r="F45" s="76" t="s">
        <v>11</v>
      </c>
      <c r="G45" s="76" t="s">
        <v>1</v>
      </c>
      <c r="H45" s="100" t="s">
        <v>34</v>
      </c>
    </row>
    <row r="46" spans="2:8" x14ac:dyDescent="0.5">
      <c r="B46" s="59" t="str">
        <f>$B$45&amp;"a"</f>
        <v>5a</v>
      </c>
      <c r="C46" s="85" t="s">
        <v>76</v>
      </c>
      <c r="D46" s="85"/>
      <c r="E46" s="53">
        <v>0.35</v>
      </c>
      <c r="F46" s="54">
        <v>0</v>
      </c>
      <c r="G46" s="55">
        <f>E46*F46</f>
        <v>0</v>
      </c>
      <c r="H46" s="101"/>
    </row>
    <row r="47" spans="2:8" x14ac:dyDescent="0.5">
      <c r="B47" s="59" t="str">
        <f>$B$45&amp;"b"</f>
        <v>5b</v>
      </c>
      <c r="C47" s="85" t="s">
        <v>77</v>
      </c>
      <c r="D47" s="85"/>
      <c r="E47" s="53">
        <v>0.35</v>
      </c>
      <c r="F47" s="54">
        <v>0</v>
      </c>
      <c r="G47" s="55">
        <f t="shared" ref="G47:G50" si="4">E47*F47</f>
        <v>0</v>
      </c>
      <c r="H47" s="101"/>
    </row>
    <row r="48" spans="2:8" x14ac:dyDescent="0.5">
      <c r="B48" s="59" t="str">
        <f>$B$45&amp;"c"</f>
        <v>5c</v>
      </c>
      <c r="C48" s="85" t="s">
        <v>50</v>
      </c>
      <c r="D48" s="85"/>
      <c r="E48" s="53">
        <v>0.1</v>
      </c>
      <c r="F48" s="54">
        <v>0</v>
      </c>
      <c r="G48" s="55">
        <f t="shared" si="4"/>
        <v>0</v>
      </c>
      <c r="H48" s="101"/>
    </row>
    <row r="49" spans="2:8" x14ac:dyDescent="0.5">
      <c r="B49" s="59" t="str">
        <f>$B$45&amp;"d"</f>
        <v>5d</v>
      </c>
      <c r="C49" s="85" t="s">
        <v>78</v>
      </c>
      <c r="D49" s="85"/>
      <c r="E49" s="53">
        <v>0.1</v>
      </c>
      <c r="F49" s="54">
        <v>0</v>
      </c>
      <c r="G49" s="55">
        <f t="shared" si="4"/>
        <v>0</v>
      </c>
      <c r="H49" s="101"/>
    </row>
    <row r="50" spans="2:8" x14ac:dyDescent="0.5">
      <c r="B50" s="60" t="str">
        <f>$B$45&amp;"e"</f>
        <v>5e</v>
      </c>
      <c r="C50" s="84" t="s">
        <v>51</v>
      </c>
      <c r="D50" s="84"/>
      <c r="E50" s="61">
        <v>0.1</v>
      </c>
      <c r="F50" s="62">
        <v>0</v>
      </c>
      <c r="G50" s="63">
        <f t="shared" si="4"/>
        <v>0</v>
      </c>
      <c r="H50" s="102"/>
    </row>
    <row r="51" spans="2:8" x14ac:dyDescent="0.5">
      <c r="E51" s="77">
        <f>SUM(E46:E50)</f>
        <v>0.99999999999999989</v>
      </c>
      <c r="F51" s="78"/>
      <c r="G51" s="79">
        <f>SUM(G46:G50)</f>
        <v>0</v>
      </c>
      <c r="H51" s="103"/>
    </row>
  </sheetData>
  <sheetProtection sheet="1" objects="1" scenarios="1"/>
  <mergeCells count="28">
    <mergeCell ref="B4:D4"/>
    <mergeCell ref="C34:D34"/>
    <mergeCell ref="C11:D11"/>
    <mergeCell ref="C12:D12"/>
    <mergeCell ref="C13:D13"/>
    <mergeCell ref="C14:D14"/>
    <mergeCell ref="C15:D15"/>
    <mergeCell ref="C19:D19"/>
    <mergeCell ref="C20:D20"/>
    <mergeCell ref="C21:D21"/>
    <mergeCell ref="C22:D22"/>
    <mergeCell ref="C29:D29"/>
    <mergeCell ref="C30:D30"/>
    <mergeCell ref="C23:D23"/>
    <mergeCell ref="C27:D27"/>
    <mergeCell ref="C28:D28"/>
    <mergeCell ref="C31:D31"/>
    <mergeCell ref="C33:D33"/>
    <mergeCell ref="C47:D47"/>
    <mergeCell ref="C48:D48"/>
    <mergeCell ref="C49:D49"/>
    <mergeCell ref="C50:D50"/>
    <mergeCell ref="C38:D38"/>
    <mergeCell ref="C39:D39"/>
    <mergeCell ref="C40:D40"/>
    <mergeCell ref="C41:D41"/>
    <mergeCell ref="C42:D42"/>
    <mergeCell ref="C46:D46"/>
  </mergeCells>
  <pageMargins left="0.23622047244094491" right="0.23622047244094491" top="0.55118110236220474" bottom="0.55118110236220474" header="0.31496062992125984" footer="0.31496062992125984"/>
  <pageSetup paperSize="9" scale="71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A5E8DA21-498F-4F2F-A710-8DCFFC62A523}">
          <x14:formula1>
            <xm:f>Bewertungsauswahl!$A$2:$A$6</xm:f>
          </x14:formula1>
          <xm:sqref>F11:F15 F19:F23 F46:F50 F38:F42 F27:F34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A515AC-107C-4A59-BF0E-56705B8EE6E3}">
  <sheetPr>
    <pageSetUpPr fitToPage="1"/>
  </sheetPr>
  <dimension ref="B1:H46"/>
  <sheetViews>
    <sheetView showGridLines="0" zoomScaleNormal="100" workbookViewId="0"/>
  </sheetViews>
  <sheetFormatPr baseColWidth="10" defaultRowHeight="12.9" x14ac:dyDescent="0.5"/>
  <cols>
    <col min="1" max="1" width="2" style="6" customWidth="1"/>
    <col min="2" max="2" width="3.5234375" style="10" customWidth="1"/>
    <col min="3" max="3" width="27.41796875" style="6" customWidth="1"/>
    <col min="4" max="4" width="42.15625" style="6" customWidth="1"/>
    <col min="5" max="7" width="20.3125" style="11" customWidth="1"/>
    <col min="8" max="16384" width="10.9453125" style="6"/>
  </cols>
  <sheetData>
    <row r="1" spans="2:7" ht="13.8" customHeight="1" x14ac:dyDescent="0.5"/>
    <row r="2" spans="2:7" ht="13.8" customHeight="1" x14ac:dyDescent="0.5"/>
    <row r="3" spans="2:7" s="1" customFormat="1" ht="55.5" customHeight="1" x14ac:dyDescent="0.85">
      <c r="B3" s="31" t="s">
        <v>33</v>
      </c>
      <c r="E3" s="23"/>
      <c r="F3" s="23"/>
      <c r="G3" s="23"/>
    </row>
    <row r="4" spans="2:7" ht="12.9" customHeight="1" x14ac:dyDescent="0.5">
      <c r="B4" s="27" t="s">
        <v>54</v>
      </c>
      <c r="C4" s="88" t="str">
        <f>'2 - Beurteilung &amp; Bewertung'!B4</f>
        <v>Vorname/Name</v>
      </c>
      <c r="D4" s="88"/>
      <c r="E4" s="88"/>
    </row>
    <row r="6" spans="2:7" ht="25.8" x14ac:dyDescent="0.5">
      <c r="B6" s="12" t="s">
        <v>10</v>
      </c>
      <c r="C6" s="12"/>
      <c r="D6" s="13"/>
      <c r="E6" s="14" t="s">
        <v>15</v>
      </c>
      <c r="F6" s="14" t="s">
        <v>31</v>
      </c>
      <c r="G6" s="14" t="s">
        <v>32</v>
      </c>
    </row>
    <row r="7" spans="2:7" s="20" customFormat="1" ht="38.700000000000003" x14ac:dyDescent="0.55000000000000004">
      <c r="B7" s="15">
        <v>1</v>
      </c>
      <c r="C7" s="16" t="s">
        <v>37</v>
      </c>
      <c r="D7" s="17" t="s">
        <v>5</v>
      </c>
      <c r="E7" s="18">
        <v>0.2</v>
      </c>
      <c r="F7" s="19">
        <f>'2 - Beurteilung &amp; Bewertung'!G16</f>
        <v>0</v>
      </c>
      <c r="G7" s="19">
        <f>E7*F7</f>
        <v>0</v>
      </c>
    </row>
    <row r="8" spans="2:7" s="20" customFormat="1" ht="38.700000000000003" x14ac:dyDescent="0.55000000000000004">
      <c r="B8" s="15">
        <v>2</v>
      </c>
      <c r="C8" s="16" t="s">
        <v>2</v>
      </c>
      <c r="D8" s="17" t="s">
        <v>6</v>
      </c>
      <c r="E8" s="18">
        <v>0.2</v>
      </c>
      <c r="F8" s="19">
        <f>'2 - Beurteilung &amp; Bewertung'!G24</f>
        <v>0</v>
      </c>
      <c r="G8" s="19">
        <f t="shared" ref="G8:G11" si="0">E8*F8</f>
        <v>0</v>
      </c>
    </row>
    <row r="9" spans="2:7" s="20" customFormat="1" ht="51.6" x14ac:dyDescent="0.55000000000000004">
      <c r="B9" s="15">
        <v>3</v>
      </c>
      <c r="C9" s="16" t="s">
        <v>14</v>
      </c>
      <c r="D9" s="17" t="s">
        <v>7</v>
      </c>
      <c r="E9" s="18">
        <v>0.3</v>
      </c>
      <c r="F9" s="19">
        <f>'2 - Beurteilung &amp; Bewertung'!G35</f>
        <v>0</v>
      </c>
      <c r="G9" s="19">
        <f t="shared" si="0"/>
        <v>0</v>
      </c>
    </row>
    <row r="10" spans="2:7" s="20" customFormat="1" ht="38.700000000000003" x14ac:dyDescent="0.55000000000000004">
      <c r="B10" s="15">
        <v>4</v>
      </c>
      <c r="C10" s="16" t="s">
        <v>3</v>
      </c>
      <c r="D10" s="17" t="s">
        <v>8</v>
      </c>
      <c r="E10" s="18">
        <v>0.2</v>
      </c>
      <c r="F10" s="19">
        <f>'2 - Beurteilung &amp; Bewertung'!G43</f>
        <v>0</v>
      </c>
      <c r="G10" s="19">
        <f t="shared" si="0"/>
        <v>0</v>
      </c>
    </row>
    <row r="11" spans="2:7" s="20" customFormat="1" ht="25.8" x14ac:dyDescent="0.55000000000000004">
      <c r="B11" s="21">
        <v>5</v>
      </c>
      <c r="C11" s="21" t="s">
        <v>4</v>
      </c>
      <c r="D11" s="22" t="s">
        <v>9</v>
      </c>
      <c r="E11" s="18">
        <v>0.1</v>
      </c>
      <c r="F11" s="19">
        <f>'2 - Beurteilung &amp; Bewertung'!G51</f>
        <v>0</v>
      </c>
      <c r="G11" s="19">
        <f t="shared" si="0"/>
        <v>0</v>
      </c>
    </row>
    <row r="12" spans="2:7" x14ac:dyDescent="0.5">
      <c r="E12" s="24">
        <f>SUM(E7:E11)</f>
        <v>0.99999999999999989</v>
      </c>
      <c r="F12" s="25"/>
      <c r="G12" s="26">
        <f t="shared" ref="G12" si="1">SUM(G7:G11)</f>
        <v>0</v>
      </c>
    </row>
    <row r="13" spans="2:7" x14ac:dyDescent="0.5">
      <c r="B13" s="27" t="str">
        <f>G6</f>
        <v>Bewertung gewichtet
 nach Thema</v>
      </c>
      <c r="E13" s="28"/>
    </row>
    <row r="32" spans="2:2" x14ac:dyDescent="0.5">
      <c r="B32" s="30" t="s">
        <v>30</v>
      </c>
    </row>
    <row r="33" spans="2:8" x14ac:dyDescent="0.5">
      <c r="B33" s="27" t="s">
        <v>29</v>
      </c>
      <c r="E33" s="29">
        <f>G12</f>
        <v>0</v>
      </c>
      <c r="F33" s="91" t="str">
        <f>IF(G12&gt;0, " = JA - eine Fusion bietet für Densbüren Vorteile.", IF(G12&lt;0," = NEIN - eine Fusion bietet für Densbüren keine Vorteile."," = Fusion hat keine erkennbaren Auswirkungen."))</f>
        <v xml:space="preserve"> = Fusion hat keine erkennbaren Auswirkungen.</v>
      </c>
      <c r="G33" s="91"/>
      <c r="H33" s="91"/>
    </row>
    <row r="34" spans="2:8" x14ac:dyDescent="0.5">
      <c r="B34" s="27"/>
    </row>
    <row r="35" spans="2:8" x14ac:dyDescent="0.5">
      <c r="B35" s="30" t="s">
        <v>35</v>
      </c>
      <c r="C35" s="32"/>
    </row>
    <row r="36" spans="2:8" s="34" customFormat="1" ht="76.2" customHeight="1" x14ac:dyDescent="0.55000000000000004">
      <c r="B36" s="33">
        <f>B7</f>
        <v>1</v>
      </c>
      <c r="C36" s="33" t="str">
        <f t="shared" ref="C36" si="2">C7</f>
        <v>Gemeindeleben (Identität)</v>
      </c>
      <c r="D36" s="92" t="str">
        <f>"- "&amp;'2 - Beurteilung &amp; Bewertung'!H11&amp; CHAR(10)&amp;"- "&amp;'2 - Beurteilung &amp; Bewertung'!H12&amp;CHAR(10) &amp; "- "&amp;'2 - Beurteilung &amp; Bewertung'!H13&amp;CHAR(10) &amp;"- "&amp;'2 - Beurteilung &amp; Bewertung'!H14&amp;CHAR(10) &amp;"- "&amp;'2 - Beurteilung &amp; Bewertung'!H15</f>
        <v xml:space="preserve">- 
- 
- 
- 
- </v>
      </c>
      <c r="E36" s="92"/>
      <c r="F36" s="92"/>
      <c r="G36" s="92"/>
    </row>
    <row r="37" spans="2:8" s="34" customFormat="1" ht="74.7" customHeight="1" x14ac:dyDescent="0.55000000000000004">
      <c r="B37" s="33">
        <f t="shared" ref="B37:C37" si="3">B8</f>
        <v>2</v>
      </c>
      <c r="C37" s="33" t="str">
        <f t="shared" si="3"/>
        <v>Politisches System</v>
      </c>
      <c r="D37" s="92" t="str">
        <f>"- "&amp;'2 - Beurteilung &amp; Bewertung'!H19&amp; CHAR(10)&amp;"- "&amp;'2 - Beurteilung &amp; Bewertung'!H20&amp;CHAR(10) &amp; "- "&amp;'2 - Beurteilung &amp; Bewertung'!H21&amp;CHAR(10) &amp;"- "&amp;'2 - Beurteilung &amp; Bewertung'!H22&amp;CHAR(10) &amp;"- "&amp;'2 - Beurteilung &amp; Bewertung'!H23</f>
        <v xml:space="preserve">- 
- 
- 
- 
- </v>
      </c>
      <c r="E37" s="92"/>
      <c r="F37" s="92"/>
      <c r="G37" s="92"/>
    </row>
    <row r="38" spans="2:8" s="34" customFormat="1" ht="106.5" customHeight="1" x14ac:dyDescent="0.55000000000000004">
      <c r="B38" s="35">
        <f t="shared" ref="B38:C38" si="4">B9</f>
        <v>3</v>
      </c>
      <c r="C38" s="35" t="str">
        <f t="shared" si="4"/>
        <v>Dienstleistungen &amp; Finanzen</v>
      </c>
      <c r="D38" s="92" t="str">
        <f>"- "&amp;'2 - Beurteilung &amp; Bewertung'!H27&amp; CHAR(10)&amp;"- "&amp;'2 - Beurteilung &amp; Bewertung'!H28&amp;CHAR(10) &amp; "- "&amp;'2 - Beurteilung &amp; Bewertung'!H29&amp;CHAR(10) &amp;"- "&amp;'2 - Beurteilung &amp; Bewertung'!H30&amp;CHAR(10) &amp;"- "&amp;'2 - Beurteilung &amp; Bewertung'!H31 &amp; CHAR(10)&amp;"- "&amp;'2 - Beurteilung &amp; Bewertung'!H32&amp;CHAR(10)&amp;"- "&amp;'2 - Beurteilung &amp; Bewertung'!H33&amp;CHAR(10) &amp;"- "&amp;'2 - Beurteilung &amp; Bewertung'!H34</f>
        <v xml:space="preserve">- 
- 
- 
- 
- 
- 
- 
- </v>
      </c>
      <c r="E38" s="92"/>
      <c r="F38" s="92"/>
      <c r="G38" s="92"/>
    </row>
    <row r="39" spans="2:8" s="34" customFormat="1" ht="72.599999999999994" customHeight="1" x14ac:dyDescent="0.55000000000000004">
      <c r="B39" s="35">
        <f t="shared" ref="B39:C39" si="5">B10</f>
        <v>4</v>
      </c>
      <c r="C39" s="35" t="str">
        <f t="shared" si="5"/>
        <v>Nachhaltige Entwicklung</v>
      </c>
      <c r="D39" s="92" t="str">
        <f>"- "&amp;'2 - Beurteilung &amp; Bewertung'!H38&amp; CHAR(10)&amp;"- "&amp;'2 - Beurteilung &amp; Bewertung'!H39&amp;CHAR(10) &amp; "- "&amp;'2 - Beurteilung &amp; Bewertung'!H40&amp;CHAR(10) &amp;"- "&amp;'2 - Beurteilung &amp; Bewertung'!H41&amp;CHAR(10) &amp;"- "&amp;'2 - Beurteilung &amp; Bewertung'!H42</f>
        <v xml:space="preserve">- 
- 
- 
- 
- </v>
      </c>
      <c r="E39" s="92"/>
      <c r="F39" s="92"/>
      <c r="G39" s="92"/>
    </row>
    <row r="40" spans="2:8" s="34" customFormat="1" ht="72.599999999999994" customHeight="1" x14ac:dyDescent="0.55000000000000004">
      <c r="B40" s="35">
        <f t="shared" ref="B40:C40" si="6">B11</f>
        <v>5</v>
      </c>
      <c r="C40" s="35" t="str">
        <f t="shared" si="6"/>
        <v>Prozess</v>
      </c>
      <c r="D40" s="92" t="str">
        <f>"- "&amp;'2 - Beurteilung &amp; Bewertung'!H46&amp; CHAR(10)&amp;"- "&amp;'2 - Beurteilung &amp; Bewertung'!H47&amp;CHAR(10) &amp; "- "&amp;'2 - Beurteilung &amp; Bewertung'!H48&amp;CHAR(10) &amp;"- "&amp;'2 - Beurteilung &amp; Bewertung'!H49&amp;CHAR(10) &amp;"- "&amp;'2 - Beurteilung &amp; Bewertung'!H50</f>
        <v xml:space="preserve">- 
- 
- 
- 
- </v>
      </c>
      <c r="E40" s="92"/>
      <c r="F40" s="92"/>
      <c r="G40" s="92"/>
    </row>
    <row r="42" spans="2:8" ht="6.3" customHeight="1" x14ac:dyDescent="0.5"/>
    <row r="43" spans="2:8" x14ac:dyDescent="0.5">
      <c r="B43" s="49" t="s">
        <v>58</v>
      </c>
      <c r="C43" s="50"/>
    </row>
    <row r="44" spans="2:8" x14ac:dyDescent="0.5">
      <c r="B44" s="49" t="str" cm="1">
        <f t="array" aca="1" ref="B44" ca="1">CELL("dateiname")</f>
        <v>F:\[Densbüren ZuKu Bewertungsmatrix final.xlsx]2 - Beurteilung &amp; Bewertung</v>
      </c>
      <c r="C44" s="50"/>
    </row>
    <row r="45" spans="2:8" x14ac:dyDescent="0.5">
      <c r="B45" s="89">
        <f ca="1">TODAY()</f>
        <v>44061</v>
      </c>
      <c r="C45" s="89"/>
      <c r="D45" s="89"/>
    </row>
    <row r="46" spans="2:8" x14ac:dyDescent="0.5">
      <c r="B46" s="89"/>
      <c r="C46" s="90"/>
    </row>
  </sheetData>
  <sheetProtection sheet="1" objects="1" scenarios="1"/>
  <mergeCells count="9">
    <mergeCell ref="C4:E4"/>
    <mergeCell ref="B46:C46"/>
    <mergeCell ref="B45:D45"/>
    <mergeCell ref="F33:H33"/>
    <mergeCell ref="D36:G36"/>
    <mergeCell ref="D37:G37"/>
    <mergeCell ref="D38:G38"/>
    <mergeCell ref="D39:G39"/>
    <mergeCell ref="D40:G40"/>
  </mergeCells>
  <conditionalFormatting sqref="E33">
    <cfRule type="cellIs" dxfId="1" priority="1" operator="lessThan">
      <formula>0</formula>
    </cfRule>
    <cfRule type="cellIs" dxfId="0" priority="2" operator="greaterThan">
      <formula>0</formula>
    </cfRule>
  </conditionalFormatting>
  <pageMargins left="0.23622047244094491" right="0.23622047244094491" top="0.55118110236220474" bottom="0.55118110236220474" header="0.31496062992125984" footer="0.31496062992125984"/>
  <pageSetup paperSize="9" scale="67" fitToHeight="0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4733F7-E3EE-4D03-A554-C4EF2986BF3D}">
  <sheetPr>
    <pageSetUpPr fitToPage="1"/>
  </sheetPr>
  <dimension ref="A1:B6"/>
  <sheetViews>
    <sheetView showGridLines="0" workbookViewId="0">
      <selection activeCell="D40" sqref="D40"/>
    </sheetView>
  </sheetViews>
  <sheetFormatPr baseColWidth="10" defaultRowHeight="14.4" x14ac:dyDescent="0.55000000000000004"/>
  <cols>
    <col min="1" max="1" width="8.83984375" style="2" customWidth="1"/>
    <col min="2" max="2" width="44.7890625" customWidth="1"/>
  </cols>
  <sheetData>
    <row r="1" spans="1:2" x14ac:dyDescent="0.55000000000000004">
      <c r="A1" s="3" t="s">
        <v>12</v>
      </c>
      <c r="B1" s="4" t="s">
        <v>13</v>
      </c>
    </row>
    <row r="2" spans="1:2" x14ac:dyDescent="0.55000000000000004">
      <c r="A2" s="7">
        <v>-2</v>
      </c>
      <c r="B2" s="9" t="s">
        <v>21</v>
      </c>
    </row>
    <row r="3" spans="1:2" x14ac:dyDescent="0.55000000000000004">
      <c r="A3" s="7">
        <v>-1</v>
      </c>
      <c r="B3" s="9" t="s">
        <v>24</v>
      </c>
    </row>
    <row r="4" spans="1:2" x14ac:dyDescent="0.55000000000000004">
      <c r="A4" s="5">
        <v>0</v>
      </c>
      <c r="B4" s="9" t="s">
        <v>23</v>
      </c>
    </row>
    <row r="5" spans="1:2" x14ac:dyDescent="0.55000000000000004">
      <c r="A5" s="8">
        <v>1</v>
      </c>
      <c r="B5" s="9" t="s">
        <v>22</v>
      </c>
    </row>
    <row r="6" spans="1:2" x14ac:dyDescent="0.55000000000000004">
      <c r="A6" s="8">
        <v>2</v>
      </c>
      <c r="B6" s="9" t="s">
        <v>20</v>
      </c>
    </row>
  </sheetData>
  <pageMargins left="0.23622047244094491" right="0.23622047244094491" top="0.55118110236220474" bottom="0.55118110236220474" header="0.31496062992125984" footer="0.31496062992125984"/>
  <pageSetup paperSize="9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4</vt:i4>
      </vt:variant>
    </vt:vector>
  </HeadingPairs>
  <TitlesOfParts>
    <vt:vector size="4" baseType="lpstr">
      <vt:lpstr>1 - Instruktionen</vt:lpstr>
      <vt:lpstr>2 - Beurteilung &amp; Bewertung</vt:lpstr>
      <vt:lpstr>3 - Gesamtauswertung</vt:lpstr>
      <vt:lpstr>Bewertungsauswahl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Ruedi Weiss</dc:creator>
  <cp:lastModifiedBy>Robert Wernli</cp:lastModifiedBy>
  <cp:lastPrinted>2020-08-17T12:46:03Z</cp:lastPrinted>
  <dcterms:created xsi:type="dcterms:W3CDTF">2019-03-29T13:13:32Z</dcterms:created>
  <dcterms:modified xsi:type="dcterms:W3CDTF">2020-08-18T08:19:33Z</dcterms:modified>
</cp:coreProperties>
</file>